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Ag Center\Excel\"/>
    </mc:Choice>
  </mc:AlternateContent>
  <bookViews>
    <workbookView xWindow="0" yWindow="0" windowWidth="28800" windowHeight="12300"/>
  </bookViews>
  <sheets>
    <sheet name="C-1 LSUAG" sheetId="1" r:id="rId1"/>
  </sheets>
  <definedNames>
    <definedName name="_xlnm.Print_Titles" localSheetId="0">'C-1 LSUAG'!$1:$11</definedName>
  </definedNames>
  <calcPr calcId="162913"/>
</workbook>
</file>

<file path=xl/calcChain.xml><?xml version="1.0" encoding="utf-8"?>
<calcChain xmlns="http://schemas.openxmlformats.org/spreadsheetml/2006/main">
  <c r="C88" i="1" l="1"/>
  <c r="C63" i="1"/>
  <c r="C86" i="1"/>
  <c r="G54" i="1"/>
  <c r="G69" i="1"/>
  <c r="C69" i="1" s="1"/>
  <c r="G44" i="1"/>
  <c r="C66" i="1"/>
  <c r="G42" i="1"/>
  <c r="G82" i="1" s="1"/>
  <c r="C44" i="1"/>
  <c r="C72" i="1"/>
  <c r="E42" i="1"/>
  <c r="C79" i="1"/>
  <c r="C29" i="1"/>
  <c r="C89" i="1"/>
  <c r="C47" i="1"/>
  <c r="C75" i="1"/>
  <c r="C70" i="1"/>
  <c r="C51" i="1"/>
  <c r="E31" i="1"/>
  <c r="G31" i="1"/>
  <c r="C87" i="1"/>
  <c r="E91" i="1"/>
  <c r="C48" i="1"/>
  <c r="C49" i="1"/>
  <c r="C50" i="1"/>
  <c r="C52" i="1"/>
  <c r="C53" i="1"/>
  <c r="C55" i="1"/>
  <c r="C76" i="1"/>
  <c r="C62" i="1"/>
  <c r="C64" i="1"/>
  <c r="C14" i="1"/>
  <c r="C80" i="1"/>
  <c r="C78" i="1"/>
  <c r="C46" i="1"/>
  <c r="C68" i="1"/>
  <c r="G16" i="1"/>
  <c r="G23" i="1"/>
  <c r="G25" i="1" s="1"/>
  <c r="G93" i="1" s="1"/>
  <c r="C93" i="1" s="1"/>
  <c r="G91" i="1"/>
  <c r="C91" i="1" s="1"/>
  <c r="E16" i="1"/>
  <c r="C81" i="1"/>
  <c r="E23" i="1"/>
  <c r="C23" i="1"/>
  <c r="C90" i="1"/>
  <c r="C85" i="1"/>
  <c r="C77" i="1"/>
  <c r="C74" i="1"/>
  <c r="C73" i="1"/>
  <c r="C71" i="1"/>
  <c r="C67" i="1"/>
  <c r="C65" i="1"/>
  <c r="C61" i="1"/>
  <c r="C60" i="1"/>
  <c r="C59" i="1"/>
  <c r="C58" i="1"/>
  <c r="C57" i="1"/>
  <c r="C56" i="1"/>
  <c r="C45" i="1"/>
  <c r="C37" i="1"/>
  <c r="C35" i="1"/>
  <c r="C33" i="1"/>
  <c r="C30" i="1"/>
  <c r="C28" i="1"/>
  <c r="C22" i="1"/>
  <c r="C21" i="1"/>
  <c r="C20" i="1"/>
  <c r="C19" i="1"/>
  <c r="C15" i="1"/>
  <c r="C16" i="1" s="1"/>
  <c r="C54" i="1"/>
  <c r="E82" i="1"/>
  <c r="C41" i="1"/>
  <c r="C42" i="1"/>
  <c r="C31" i="1"/>
  <c r="E25" i="1"/>
  <c r="C25" i="1" s="1"/>
  <c r="E93" i="1"/>
  <c r="C82" i="1" l="1"/>
</calcChain>
</file>

<file path=xl/sharedStrings.xml><?xml version="1.0" encoding="utf-8"?>
<sst xmlns="http://schemas.openxmlformats.org/spreadsheetml/2006/main" count="137" uniqueCount="80">
  <si>
    <t>Total</t>
  </si>
  <si>
    <t>Unrestricted</t>
  </si>
  <si>
    <t>Restricted</t>
  </si>
  <si>
    <t xml:space="preserve"> </t>
  </si>
  <si>
    <t/>
  </si>
  <si>
    <t xml:space="preserve">      Total governmental appropriations</t>
  </si>
  <si>
    <t xml:space="preserve">      Total government grants and contracts</t>
  </si>
  <si>
    <t xml:space="preserve">      Total sales and services of educational departments</t>
  </si>
  <si>
    <t xml:space="preserve">      Total other sources</t>
  </si>
  <si>
    <t xml:space="preserve">        Total revenues</t>
  </si>
  <si>
    <t xml:space="preserve">      Total state appropriations</t>
  </si>
  <si>
    <t xml:space="preserve">      Total federal appropriations</t>
  </si>
  <si>
    <t xml:space="preserve"> Government grants and contracts--</t>
  </si>
  <si>
    <t xml:space="preserve"> Private grants and contracts</t>
  </si>
  <si>
    <t xml:space="preserve"> Gifts</t>
  </si>
  <si>
    <t xml:space="preserve"> Endowment</t>
  </si>
  <si>
    <t xml:space="preserve"> Sales and services of educational departments--</t>
  </si>
  <si>
    <t xml:space="preserve"> Other sources--</t>
  </si>
  <si>
    <t xml:space="preserve"> Governmental appropriations--</t>
  </si>
  <si>
    <t xml:space="preserve">   General</t>
  </si>
  <si>
    <t xml:space="preserve">   Dedicated</t>
  </si>
  <si>
    <t xml:space="preserve">   Hatch </t>
  </si>
  <si>
    <t xml:space="preserve">   McIntire-Stennis</t>
  </si>
  <si>
    <t xml:space="preserve">   Smith-Lever</t>
  </si>
  <si>
    <t xml:space="preserve">   Other</t>
  </si>
  <si>
    <t xml:space="preserve">   Federal </t>
  </si>
  <si>
    <t xml:space="preserve">   4-H programs</t>
  </si>
  <si>
    <t xml:space="preserve">   Agricultural chemistry</t>
  </si>
  <si>
    <t xml:space="preserve">   Animal science</t>
  </si>
  <si>
    <t xml:space="preserve">   Audubon sugar institute</t>
  </si>
  <si>
    <t xml:space="preserve">   Entomology</t>
  </si>
  <si>
    <t xml:space="preserve">   Livestock shows</t>
  </si>
  <si>
    <t xml:space="preserve">   Northeast region</t>
  </si>
  <si>
    <t xml:space="preserve">   Northwest region</t>
  </si>
  <si>
    <t xml:space="preserve">   Southwest region</t>
  </si>
  <si>
    <t xml:space="preserve">   Interest on investments</t>
  </si>
  <si>
    <t xml:space="preserve">   Miscellaneous </t>
  </si>
  <si>
    <t xml:space="preserve">   Recovery of indirect costs</t>
  </si>
  <si>
    <t xml:space="preserve">   Royalties</t>
  </si>
  <si>
    <t xml:space="preserve">   Plant pathology</t>
  </si>
  <si>
    <t xml:space="preserve">   Southeast region</t>
  </si>
  <si>
    <t xml:space="preserve">   Callegari environmental center</t>
  </si>
  <si>
    <t xml:space="preserve">  Federal-</t>
  </si>
  <si>
    <t xml:space="preserve">  State- </t>
  </si>
  <si>
    <t xml:space="preserve">   Ag economics and agribusiness</t>
  </si>
  <si>
    <t xml:space="preserve">   Aquaculture research station</t>
  </si>
  <si>
    <t xml:space="preserve">   Burden research station</t>
  </si>
  <si>
    <t xml:space="preserve">   Central stations</t>
  </si>
  <si>
    <t xml:space="preserve">   Dean Lee research station</t>
  </si>
  <si>
    <t xml:space="preserve">   Renewable natural resources</t>
  </si>
  <si>
    <t xml:space="preserve">   Hammond research station</t>
  </si>
  <si>
    <t xml:space="preserve">   Hill Farm research station</t>
  </si>
  <si>
    <t xml:space="preserve">   Iberia research station</t>
  </si>
  <si>
    <t xml:space="preserve">   Idlewild research station </t>
  </si>
  <si>
    <t xml:space="preserve">   Macon Ridge research station</t>
  </si>
  <si>
    <t xml:space="preserve">   Northeast research station</t>
  </si>
  <si>
    <t xml:space="preserve">   Pecan research station</t>
  </si>
  <si>
    <t xml:space="preserve">   Red River research station</t>
  </si>
  <si>
    <t xml:space="preserve">   Rice research station</t>
  </si>
  <si>
    <t xml:space="preserve">   Southeast research station</t>
  </si>
  <si>
    <t xml:space="preserve">   Sweet potato research station</t>
  </si>
  <si>
    <t xml:space="preserve">   Central region</t>
  </si>
  <si>
    <t>ANALYSIS C-1</t>
  </si>
  <si>
    <t>Current Fund Revenues</t>
  </si>
  <si>
    <t xml:space="preserve">   Miscellaneous</t>
  </si>
  <si>
    <t xml:space="preserve">   Sugar research station</t>
  </si>
  <si>
    <t xml:space="preserve">  Agricultural administration-</t>
  </si>
  <si>
    <t xml:space="preserve">   LA cooperative extension services</t>
  </si>
  <si>
    <t xml:space="preserve">      Total agricultural administration</t>
  </si>
  <si>
    <t xml:space="preserve">   Biological and agricultural engineering</t>
  </si>
  <si>
    <t xml:space="preserve">   Information technology</t>
  </si>
  <si>
    <t xml:space="preserve">   Ag and extension education and evaluation</t>
  </si>
  <si>
    <t xml:space="preserve">   Nutrition and food sciences </t>
  </si>
  <si>
    <t xml:space="preserve">   State</t>
  </si>
  <si>
    <t xml:space="preserve">   Local </t>
  </si>
  <si>
    <t xml:space="preserve">   Plant, Environmental and Soil Science</t>
  </si>
  <si>
    <t>For the year ended June 30, 2019</t>
  </si>
  <si>
    <t xml:space="preserve">   Medical research program</t>
  </si>
  <si>
    <t xml:space="preserve">   Property leases</t>
  </si>
  <si>
    <t xml:space="preserve">   LA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</si>
</sst>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Goudy Old Style"/>
      <family val="1"/>
    </font>
    <font>
      <sz val="10"/>
      <name val="Goudy Old Style"/>
      <family val="1"/>
    </font>
    <font>
      <b/>
      <sz val="9"/>
      <color rgb="FF461D7C"/>
      <name val="Bodoni MT"/>
      <family val="1"/>
    </font>
    <font>
      <b/>
      <sz val="11"/>
      <color rgb="FF461D7C"/>
      <name val="Bodoni MT"/>
      <family val="1"/>
    </font>
    <font>
      <sz val="10"/>
      <color theme="1"/>
      <name val="Goudy Old Style"/>
      <family val="1"/>
    </font>
    <font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Alignment="1" applyProtection="1">
      <alignment vertical="center"/>
    </xf>
    <xf numFmtId="164" fontId="2" fillId="0" borderId="0" xfId="1" quotePrefix="1" applyNumberFormat="1" applyFont="1" applyFill="1" applyAlignment="1" applyProtection="1">
      <alignment vertical="center"/>
    </xf>
    <xf numFmtId="164" fontId="2" fillId="0" borderId="0" xfId="1" applyNumberFormat="1" applyFont="1" applyFill="1" applyAlignment="1">
      <alignment vertical="center"/>
    </xf>
    <xf numFmtId="0" fontId="0" fillId="0" borderId="0" xfId="0" applyFill="1"/>
    <xf numFmtId="164" fontId="7" fillId="0" borderId="0" xfId="2" applyNumberFormat="1" applyFont="1" applyFill="1" applyBorder="1" applyAlignment="1" applyProtection="1">
      <alignment vertical="center"/>
    </xf>
    <xf numFmtId="164" fontId="7" fillId="0" borderId="0" xfId="2" applyNumberFormat="1" applyFont="1" applyFill="1" applyBorder="1" applyAlignment="1" applyProtection="1">
      <alignment horizontal="center" vertical="center"/>
    </xf>
    <xf numFmtId="164" fontId="8" fillId="0" borderId="0" xfId="2" applyNumberFormat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0" xfId="1" quotePrefix="1" applyNumberFormat="1" applyFont="1" applyFill="1" applyAlignment="1" applyProtection="1">
      <alignment vertical="center"/>
    </xf>
    <xf numFmtId="165" fontId="6" fillId="0" borderId="0" xfId="3" applyNumberFormat="1" applyFont="1" applyFill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2" xfId="1" applyNumberFormat="1" applyFont="1" applyFill="1" applyBorder="1" applyAlignment="1" applyProtection="1">
      <alignment vertical="center"/>
    </xf>
    <xf numFmtId="164" fontId="9" fillId="0" borderId="0" xfId="1" applyNumberFormat="1" applyFont="1" applyFill="1" applyBorder="1" applyAlignment="1" applyProtection="1">
      <alignment vertical="center"/>
    </xf>
    <xf numFmtId="165" fontId="6" fillId="0" borderId="3" xfId="3" applyNumberFormat="1" applyFont="1" applyFill="1" applyBorder="1" applyAlignment="1" applyProtection="1">
      <alignment vertical="center"/>
    </xf>
    <xf numFmtId="41" fontId="6" fillId="0" borderId="1" xfId="3" applyNumberFormat="1" applyFont="1" applyFill="1" applyBorder="1" applyAlignment="1" applyProtection="1">
      <alignment horizontal="center" vertical="center"/>
    </xf>
    <xf numFmtId="164" fontId="10" fillId="0" borderId="0" xfId="2" applyNumberFormat="1" applyFont="1" applyAlignment="1" applyProtection="1">
      <alignment vertical="center"/>
    </xf>
    <xf numFmtId="164" fontId="5" fillId="0" borderId="0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vertical="center"/>
    </xf>
  </cellXfs>
  <cellStyles count="4">
    <cellStyle name="Comma" xfId="1" builtinId="3"/>
    <cellStyle name="Comma 2 2" xfId="2"/>
    <cellStyle name="Currency" xfId="3" builtinId="4"/>
    <cellStyle name="Normal" xfId="0" builtinId="0"/>
  </cellStyles>
  <dxfs count="1">
    <dxf>
      <fill>
        <patternFill patternType="solid"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152400</xdr:rowOff>
    </xdr:from>
    <xdr:to>
      <xdr:col>0</xdr:col>
      <xdr:colOff>2552700</xdr:colOff>
      <xdr:row>8</xdr:row>
      <xdr:rowOff>9525</xdr:rowOff>
    </xdr:to>
    <xdr:pic>
      <xdr:nvPicPr>
        <xdr:cNvPr id="1180" name="Picture 2" descr="ag center logo&#10;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52400"/>
          <a:ext cx="21621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tabSelected="1" topLeftCell="A4" zoomScaleNormal="100" workbookViewId="0">
      <selection activeCell="L12" sqref="L12"/>
    </sheetView>
  </sheetViews>
  <sheetFormatPr defaultRowHeight="12.75" x14ac:dyDescent="0.2"/>
  <cols>
    <col min="1" max="1" width="46.7109375" style="2" customWidth="1"/>
    <col min="2" max="2" width="1.85546875" style="2" customWidth="1"/>
    <col min="3" max="3" width="18" style="2" customWidth="1"/>
    <col min="4" max="4" width="1.85546875" style="2" customWidth="1"/>
    <col min="5" max="5" width="18.140625" style="2" customWidth="1"/>
    <col min="6" max="6" width="1.85546875" style="2" customWidth="1"/>
    <col min="7" max="7" width="17.7109375" style="2" customWidth="1"/>
  </cols>
  <sheetData>
    <row r="1" spans="1:7" x14ac:dyDescent="0.2">
      <c r="A1" s="21"/>
      <c r="B1"/>
      <c r="C1"/>
      <c r="D1"/>
      <c r="E1"/>
      <c r="F1"/>
      <c r="G1"/>
    </row>
    <row r="2" spans="1:7" ht="10.5" customHeight="1" x14ac:dyDescent="0.2">
      <c r="A2" s="21"/>
      <c r="B2"/>
      <c r="C2"/>
      <c r="D2"/>
      <c r="E2"/>
      <c r="F2"/>
      <c r="G2"/>
    </row>
    <row r="3" spans="1:7" ht="16.5" x14ac:dyDescent="0.2">
      <c r="A3" s="21"/>
      <c r="B3" s="6"/>
      <c r="D3" s="23"/>
      <c r="E3" s="22" t="s">
        <v>62</v>
      </c>
      <c r="F3" s="23"/>
      <c r="G3" s="23"/>
    </row>
    <row r="4" spans="1:7" ht="8.25" customHeight="1" x14ac:dyDescent="0.2">
      <c r="A4" s="21"/>
      <c r="B4" s="8"/>
      <c r="D4" s="23"/>
      <c r="E4" s="22"/>
      <c r="F4" s="23"/>
      <c r="G4" s="23"/>
    </row>
    <row r="5" spans="1:7" ht="16.5" x14ac:dyDescent="0.2">
      <c r="A5" s="21"/>
      <c r="B5" s="6"/>
      <c r="D5" s="23"/>
      <c r="E5" s="22" t="s">
        <v>63</v>
      </c>
      <c r="F5" s="23"/>
      <c r="G5" s="23"/>
    </row>
    <row r="6" spans="1:7" ht="16.5" x14ac:dyDescent="0.2">
      <c r="A6" s="21"/>
      <c r="B6" s="6"/>
      <c r="D6" s="23"/>
      <c r="E6" s="22" t="s">
        <v>76</v>
      </c>
      <c r="F6" s="23"/>
      <c r="G6" s="23"/>
    </row>
    <row r="7" spans="1:7" ht="10.5" customHeight="1" x14ac:dyDescent="0.2">
      <c r="A7" s="21"/>
      <c r="B7" s="6"/>
      <c r="D7" s="6"/>
      <c r="E7" s="7"/>
      <c r="F7" s="6"/>
      <c r="G7" s="6"/>
    </row>
    <row r="8" spans="1:7" x14ac:dyDescent="0.2">
      <c r="A8" s="21"/>
      <c r="B8" s="7"/>
      <c r="C8" s="7"/>
      <c r="D8" s="7"/>
      <c r="E8" s="7"/>
      <c r="F8" s="7"/>
      <c r="G8" s="7"/>
    </row>
    <row r="9" spans="1:7" x14ac:dyDescent="0.2">
      <c r="A9" s="1"/>
      <c r="G9" s="1"/>
    </row>
    <row r="10" spans="1:7" s="5" customFormat="1" ht="13.5" x14ac:dyDescent="0.2">
      <c r="A10" s="9"/>
      <c r="B10" s="10"/>
      <c r="C10" s="11" t="s">
        <v>0</v>
      </c>
      <c r="D10" s="10"/>
      <c r="E10" s="11" t="s">
        <v>1</v>
      </c>
      <c r="F10" s="10"/>
      <c r="G10" s="11" t="s">
        <v>2</v>
      </c>
    </row>
    <row r="11" spans="1:7" s="5" customFormat="1" ht="13.5" x14ac:dyDescent="0.2">
      <c r="A11" s="9"/>
      <c r="B11" s="10"/>
      <c r="C11" s="12"/>
      <c r="D11" s="10"/>
      <c r="E11" s="12"/>
      <c r="F11" s="10"/>
      <c r="G11" s="13"/>
    </row>
    <row r="12" spans="1:7" s="5" customFormat="1" ht="13.5" x14ac:dyDescent="0.2">
      <c r="A12" s="9" t="s">
        <v>18</v>
      </c>
      <c r="B12" s="10" t="s">
        <v>3</v>
      </c>
      <c r="C12" s="10"/>
      <c r="D12" s="10"/>
      <c r="E12" s="10"/>
      <c r="F12" s="10"/>
      <c r="G12" s="9"/>
    </row>
    <row r="13" spans="1:7" s="5" customFormat="1" ht="13.5" x14ac:dyDescent="0.2">
      <c r="A13" s="9" t="s">
        <v>43</v>
      </c>
      <c r="B13" s="10"/>
      <c r="C13" s="10"/>
      <c r="D13" s="10"/>
      <c r="E13" s="10"/>
      <c r="F13" s="10"/>
      <c r="G13" s="9"/>
    </row>
    <row r="14" spans="1:7" s="5" customFormat="1" ht="13.5" x14ac:dyDescent="0.2">
      <c r="A14" s="9" t="s">
        <v>19</v>
      </c>
      <c r="B14" s="14" t="s">
        <v>4</v>
      </c>
      <c r="C14" s="15">
        <f>SUM(E14:G14)</f>
        <v>67696729</v>
      </c>
      <c r="D14" s="10"/>
      <c r="E14" s="15">
        <v>67696729</v>
      </c>
      <c r="F14" s="10"/>
      <c r="G14" s="15">
        <v>0</v>
      </c>
    </row>
    <row r="15" spans="1:7" s="5" customFormat="1" ht="13.5" x14ac:dyDescent="0.2">
      <c r="A15" s="9" t="s">
        <v>20</v>
      </c>
      <c r="B15" s="10" t="s">
        <v>4</v>
      </c>
      <c r="C15" s="20">
        <f>SUM(E15:G15)</f>
        <v>4134808</v>
      </c>
      <c r="D15" s="10"/>
      <c r="E15" s="16">
        <v>4134808</v>
      </c>
      <c r="F15" s="10"/>
      <c r="G15" s="16">
        <v>0</v>
      </c>
    </row>
    <row r="16" spans="1:7" s="5" customFormat="1" ht="13.5" x14ac:dyDescent="0.2">
      <c r="A16" s="9" t="s">
        <v>10</v>
      </c>
      <c r="B16" s="14" t="s">
        <v>4</v>
      </c>
      <c r="C16" s="16">
        <f>SUM(C14:C15)</f>
        <v>71831537</v>
      </c>
      <c r="D16" s="10"/>
      <c r="E16" s="17">
        <f>SUM(E14:E15)</f>
        <v>71831537</v>
      </c>
      <c r="F16" s="10"/>
      <c r="G16" s="17">
        <f>SUM(G14:G15)</f>
        <v>0</v>
      </c>
    </row>
    <row r="17" spans="1:7" s="5" customFormat="1" ht="13.5" x14ac:dyDescent="0.2">
      <c r="A17" s="9"/>
      <c r="B17" s="10" t="s">
        <v>4</v>
      </c>
      <c r="C17" s="10"/>
      <c r="D17" s="10"/>
      <c r="E17" s="10"/>
      <c r="F17" s="10"/>
      <c r="G17" s="10"/>
    </row>
    <row r="18" spans="1:7" s="5" customFormat="1" ht="13.5" x14ac:dyDescent="0.2">
      <c r="A18" s="9" t="s">
        <v>42</v>
      </c>
      <c r="B18" s="14" t="s">
        <v>4</v>
      </c>
      <c r="C18" s="10"/>
      <c r="D18" s="10"/>
      <c r="E18" s="10"/>
      <c r="F18" s="10"/>
      <c r="G18" s="10"/>
    </row>
    <row r="19" spans="1:7" s="5" customFormat="1" ht="13.5" x14ac:dyDescent="0.2">
      <c r="A19" s="9" t="s">
        <v>21</v>
      </c>
      <c r="B19" s="10" t="s">
        <v>4</v>
      </c>
      <c r="C19" s="10">
        <f>SUM(E19:G19)</f>
        <v>5199153</v>
      </c>
      <c r="D19" s="10"/>
      <c r="E19" s="10">
        <v>5199153</v>
      </c>
      <c r="F19" s="10"/>
      <c r="G19" s="10">
        <v>0</v>
      </c>
    </row>
    <row r="20" spans="1:7" s="5" customFormat="1" ht="13.5" x14ac:dyDescent="0.2">
      <c r="A20" s="9" t="s">
        <v>22</v>
      </c>
      <c r="B20" s="14" t="s">
        <v>4</v>
      </c>
      <c r="C20" s="10">
        <f>SUM(E20:G20)</f>
        <v>530591</v>
      </c>
      <c r="D20" s="10"/>
      <c r="E20" s="10">
        <v>530591</v>
      </c>
      <c r="F20" s="10"/>
      <c r="G20" s="10">
        <v>0</v>
      </c>
    </row>
    <row r="21" spans="1:7" s="5" customFormat="1" ht="13.5" x14ac:dyDescent="0.2">
      <c r="A21" s="9" t="s">
        <v>23</v>
      </c>
      <c r="B21" s="14" t="s">
        <v>4</v>
      </c>
      <c r="C21" s="10">
        <f>SUM(E21:G21)</f>
        <v>7409769</v>
      </c>
      <c r="D21" s="10"/>
      <c r="E21" s="10">
        <v>7409769</v>
      </c>
      <c r="F21" s="10"/>
      <c r="G21" s="10">
        <v>0</v>
      </c>
    </row>
    <row r="22" spans="1:7" s="5" customFormat="1" ht="13.5" x14ac:dyDescent="0.2">
      <c r="A22" s="9" t="s">
        <v>24</v>
      </c>
      <c r="B22" s="10" t="s">
        <v>4</v>
      </c>
      <c r="C22" s="16">
        <f>SUM(E22:G22)</f>
        <v>-138218</v>
      </c>
      <c r="D22" s="10"/>
      <c r="E22" s="16">
        <v>-138218</v>
      </c>
      <c r="F22" s="10"/>
      <c r="G22" s="16">
        <v>0</v>
      </c>
    </row>
    <row r="23" spans="1:7" s="5" customFormat="1" ht="13.5" x14ac:dyDescent="0.2">
      <c r="A23" s="9" t="s">
        <v>11</v>
      </c>
      <c r="B23" s="14" t="s">
        <v>4</v>
      </c>
      <c r="C23" s="17">
        <f>SUM(E23:G23)</f>
        <v>13001295</v>
      </c>
      <c r="D23" s="10"/>
      <c r="E23" s="17">
        <f>SUM(E19:E22)</f>
        <v>13001295</v>
      </c>
      <c r="F23" s="10"/>
      <c r="G23" s="17">
        <f>SUM(G19:G22)</f>
        <v>0</v>
      </c>
    </row>
    <row r="24" spans="1:7" s="5" customFormat="1" ht="13.5" x14ac:dyDescent="0.2">
      <c r="A24" s="9"/>
      <c r="B24" s="14" t="s">
        <v>4</v>
      </c>
      <c r="C24" s="10"/>
      <c r="D24" s="10"/>
      <c r="E24" s="10"/>
      <c r="F24" s="10"/>
      <c r="G24" s="10"/>
    </row>
    <row r="25" spans="1:7" s="5" customFormat="1" ht="13.5" x14ac:dyDescent="0.2">
      <c r="A25" s="9" t="s">
        <v>5</v>
      </c>
      <c r="B25" s="14" t="s">
        <v>4</v>
      </c>
      <c r="C25" s="16">
        <f>SUM(E25:G25)</f>
        <v>84832832</v>
      </c>
      <c r="D25" s="10"/>
      <c r="E25" s="16">
        <f>E16+E23</f>
        <v>84832832</v>
      </c>
      <c r="F25" s="10"/>
      <c r="G25" s="16">
        <f>G16+G23</f>
        <v>0</v>
      </c>
    </row>
    <row r="26" spans="1:7" s="5" customFormat="1" ht="13.5" x14ac:dyDescent="0.2">
      <c r="A26" s="9"/>
      <c r="B26" s="14" t="s">
        <v>4</v>
      </c>
      <c r="C26" s="10"/>
      <c r="D26" s="10"/>
      <c r="E26" s="10"/>
      <c r="F26" s="10"/>
      <c r="G26" s="10"/>
    </row>
    <row r="27" spans="1:7" s="5" customFormat="1" ht="13.5" x14ac:dyDescent="0.2">
      <c r="A27" s="9" t="s">
        <v>12</v>
      </c>
      <c r="B27" s="14" t="s">
        <v>4</v>
      </c>
      <c r="C27" s="10"/>
      <c r="D27" s="10"/>
      <c r="E27" s="10"/>
      <c r="F27" s="10"/>
      <c r="G27" s="10"/>
    </row>
    <row r="28" spans="1:7" s="5" customFormat="1" ht="13.5" x14ac:dyDescent="0.2">
      <c r="A28" s="9" t="s">
        <v>25</v>
      </c>
      <c r="B28" s="14" t="s">
        <v>4</v>
      </c>
      <c r="C28" s="10">
        <f>SUM(E28:G28)</f>
        <v>6412552</v>
      </c>
      <c r="D28" s="10"/>
      <c r="E28" s="10">
        <v>0</v>
      </c>
      <c r="F28" s="10"/>
      <c r="G28" s="10">
        <v>6412552</v>
      </c>
    </row>
    <row r="29" spans="1:7" s="5" customFormat="1" ht="13.5" x14ac:dyDescent="0.2">
      <c r="A29" s="9" t="s">
        <v>73</v>
      </c>
      <c r="B29" s="14"/>
      <c r="C29" s="10">
        <f>SUM(E29:G29)</f>
        <v>13371718</v>
      </c>
      <c r="D29" s="10"/>
      <c r="E29" s="10">
        <v>0</v>
      </c>
      <c r="F29" s="10"/>
      <c r="G29" s="10">
        <v>13371718</v>
      </c>
    </row>
    <row r="30" spans="1:7" s="5" customFormat="1" ht="13.5" x14ac:dyDescent="0.2">
      <c r="A30" s="9" t="s">
        <v>74</v>
      </c>
      <c r="B30" s="14" t="s">
        <v>4</v>
      </c>
      <c r="C30" s="16">
        <f>SUM(E30:G30)</f>
        <v>3744375</v>
      </c>
      <c r="D30" s="10"/>
      <c r="E30" s="16">
        <v>0</v>
      </c>
      <c r="F30" s="10"/>
      <c r="G30" s="16">
        <v>3744375</v>
      </c>
    </row>
    <row r="31" spans="1:7" s="5" customFormat="1" ht="13.5" x14ac:dyDescent="0.2">
      <c r="A31" s="9" t="s">
        <v>6</v>
      </c>
      <c r="B31" s="14" t="s">
        <v>4</v>
      </c>
      <c r="C31" s="17">
        <f>SUM(E31:G31)</f>
        <v>23528645</v>
      </c>
      <c r="D31" s="10"/>
      <c r="E31" s="17">
        <f>E28+E30+E29</f>
        <v>0</v>
      </c>
      <c r="F31" s="10"/>
      <c r="G31" s="17">
        <f>G28+G30+G29</f>
        <v>23528645</v>
      </c>
    </row>
    <row r="32" spans="1:7" s="5" customFormat="1" ht="13.5" x14ac:dyDescent="0.2">
      <c r="A32" s="9"/>
      <c r="B32" s="14" t="s">
        <v>4</v>
      </c>
      <c r="C32" s="10"/>
      <c r="D32" s="10"/>
      <c r="E32" s="10"/>
      <c r="F32" s="10"/>
      <c r="G32" s="10"/>
    </row>
    <row r="33" spans="1:7" s="5" customFormat="1" ht="13.5" x14ac:dyDescent="0.2">
      <c r="A33" s="9" t="s">
        <v>13</v>
      </c>
      <c r="B33" s="14" t="s">
        <v>4</v>
      </c>
      <c r="C33" s="16">
        <f>SUM(E33:G33)</f>
        <v>5092937</v>
      </c>
      <c r="D33" s="10"/>
      <c r="E33" s="16">
        <v>0</v>
      </c>
      <c r="F33" s="10"/>
      <c r="G33" s="16">
        <v>5092937</v>
      </c>
    </row>
    <row r="34" spans="1:7" s="5" customFormat="1" ht="13.5" x14ac:dyDescent="0.2">
      <c r="A34" s="9"/>
      <c r="B34" s="14" t="s">
        <v>4</v>
      </c>
      <c r="C34" s="10"/>
      <c r="D34" s="10"/>
      <c r="E34" s="10"/>
      <c r="F34" s="10"/>
      <c r="G34" s="10"/>
    </row>
    <row r="35" spans="1:7" s="5" customFormat="1" ht="13.5" x14ac:dyDescent="0.2">
      <c r="A35" s="9" t="s">
        <v>14</v>
      </c>
      <c r="B35" s="14" t="s">
        <v>4</v>
      </c>
      <c r="C35" s="16">
        <f>SUM(E35:G35)</f>
        <v>2588966</v>
      </c>
      <c r="D35" s="10"/>
      <c r="E35" s="16">
        <v>0</v>
      </c>
      <c r="F35" s="10"/>
      <c r="G35" s="16">
        <v>2588966</v>
      </c>
    </row>
    <row r="36" spans="1:7" s="5" customFormat="1" ht="13.5" x14ac:dyDescent="0.2">
      <c r="A36" s="9"/>
      <c r="B36" s="14" t="s">
        <v>4</v>
      </c>
      <c r="C36" s="10"/>
      <c r="D36" s="10"/>
      <c r="E36" s="10"/>
      <c r="F36" s="10"/>
      <c r="G36" s="10"/>
    </row>
    <row r="37" spans="1:7" s="5" customFormat="1" ht="13.5" x14ac:dyDescent="0.2">
      <c r="A37" s="9" t="s">
        <v>15</v>
      </c>
      <c r="B37" s="14" t="s">
        <v>4</v>
      </c>
      <c r="C37" s="16">
        <f>SUM(E37:G37)</f>
        <v>-60679</v>
      </c>
      <c r="D37" s="10"/>
      <c r="E37" s="16">
        <v>0</v>
      </c>
      <c r="F37" s="10"/>
      <c r="G37" s="16">
        <v>-60679</v>
      </c>
    </row>
    <row r="38" spans="1:7" s="5" customFormat="1" ht="13.5" x14ac:dyDescent="0.2">
      <c r="A38" s="9"/>
      <c r="B38" s="14" t="s">
        <v>4</v>
      </c>
      <c r="C38" s="10"/>
      <c r="D38" s="10"/>
      <c r="E38" s="10"/>
      <c r="F38" s="10"/>
      <c r="G38" s="10"/>
    </row>
    <row r="39" spans="1:7" s="5" customFormat="1" ht="13.5" x14ac:dyDescent="0.2">
      <c r="A39" s="9" t="s">
        <v>16</v>
      </c>
      <c r="B39" s="14" t="s">
        <v>4</v>
      </c>
      <c r="C39" s="10"/>
      <c r="D39" s="10"/>
      <c r="E39" s="10"/>
      <c r="F39" s="10"/>
      <c r="G39" s="10"/>
    </row>
    <row r="40" spans="1:7" s="5" customFormat="1" ht="13.5" x14ac:dyDescent="0.2">
      <c r="A40" s="9" t="s">
        <v>66</v>
      </c>
      <c r="B40" s="14" t="s">
        <v>4</v>
      </c>
      <c r="C40" s="10"/>
      <c r="D40" s="10"/>
      <c r="E40" s="10"/>
      <c r="F40" s="10"/>
      <c r="G40" s="10"/>
    </row>
    <row r="41" spans="1:7" s="5" customFormat="1" ht="13.5" x14ac:dyDescent="0.2">
      <c r="A41" s="9" t="s">
        <v>67</v>
      </c>
      <c r="B41" s="14"/>
      <c r="C41" s="10">
        <f>E41+G41</f>
        <v>45877</v>
      </c>
      <c r="D41" s="10"/>
      <c r="E41" s="10">
        <v>1163</v>
      </c>
      <c r="F41" s="10"/>
      <c r="G41" s="10">
        <v>44714</v>
      </c>
    </row>
    <row r="42" spans="1:7" s="5" customFormat="1" ht="13.5" x14ac:dyDescent="0.2">
      <c r="A42" s="9" t="s">
        <v>68</v>
      </c>
      <c r="B42" s="14"/>
      <c r="C42" s="17">
        <f>C41</f>
        <v>45877</v>
      </c>
      <c r="D42" s="9"/>
      <c r="E42" s="17">
        <f>E41</f>
        <v>1163</v>
      </c>
      <c r="F42" s="9"/>
      <c r="G42" s="17">
        <f>G41</f>
        <v>44714</v>
      </c>
    </row>
    <row r="43" spans="1:7" s="5" customFormat="1" ht="13.5" x14ac:dyDescent="0.2">
      <c r="A43" s="9"/>
      <c r="B43" s="14"/>
      <c r="C43" s="10"/>
      <c r="D43" s="10"/>
      <c r="E43" s="10"/>
      <c r="F43" s="10"/>
      <c r="G43" s="10"/>
    </row>
    <row r="44" spans="1:7" s="5" customFormat="1" ht="13.5" x14ac:dyDescent="0.2">
      <c r="A44" s="9" t="s">
        <v>26</v>
      </c>
      <c r="B44" s="14" t="s">
        <v>4</v>
      </c>
      <c r="C44" s="10">
        <f t="shared" ref="C44:C82" si="0">SUM(E44:G44)</f>
        <v>1160183</v>
      </c>
      <c r="D44" s="10"/>
      <c r="E44" s="10">
        <v>138653</v>
      </c>
      <c r="F44" s="10"/>
      <c r="G44" s="10">
        <f>370461+651069</f>
        <v>1021530</v>
      </c>
    </row>
    <row r="45" spans="1:7" s="5" customFormat="1" ht="13.5" x14ac:dyDescent="0.2">
      <c r="A45" s="9" t="s">
        <v>71</v>
      </c>
      <c r="B45" s="14" t="s">
        <v>4</v>
      </c>
      <c r="C45" s="10">
        <f>SUM(E45:G45)</f>
        <v>1042</v>
      </c>
      <c r="D45" s="10"/>
      <c r="E45" s="10">
        <v>1042</v>
      </c>
      <c r="F45" s="10"/>
      <c r="G45" s="10">
        <v>0</v>
      </c>
    </row>
    <row r="46" spans="1:7" s="5" customFormat="1" ht="13.5" x14ac:dyDescent="0.2">
      <c r="A46" s="9" t="s">
        <v>44</v>
      </c>
      <c r="B46" s="14"/>
      <c r="C46" s="10">
        <f t="shared" si="0"/>
        <v>500</v>
      </c>
      <c r="D46" s="10"/>
      <c r="E46" s="10">
        <v>500</v>
      </c>
      <c r="F46" s="10"/>
      <c r="G46" s="10">
        <v>0</v>
      </c>
    </row>
    <row r="47" spans="1:7" s="5" customFormat="1" ht="13.5" x14ac:dyDescent="0.2">
      <c r="A47" s="9" t="s">
        <v>27</v>
      </c>
      <c r="B47" s="14"/>
      <c r="C47" s="10">
        <f t="shared" si="0"/>
        <v>229460</v>
      </c>
      <c r="D47" s="10"/>
      <c r="E47" s="10">
        <v>139460</v>
      </c>
      <c r="F47" s="10"/>
      <c r="G47" s="10">
        <v>90000</v>
      </c>
    </row>
    <row r="48" spans="1:7" s="5" customFormat="1" ht="13.5" x14ac:dyDescent="0.2">
      <c r="A48" s="9" t="s">
        <v>28</v>
      </c>
      <c r="B48" s="14" t="s">
        <v>4</v>
      </c>
      <c r="C48" s="10">
        <f t="shared" si="0"/>
        <v>383192</v>
      </c>
      <c r="D48" s="10"/>
      <c r="E48" s="10">
        <v>383192</v>
      </c>
      <c r="F48" s="10"/>
      <c r="G48" s="10">
        <v>0</v>
      </c>
    </row>
    <row r="49" spans="1:7" s="5" customFormat="1" ht="13.5" x14ac:dyDescent="0.2">
      <c r="A49" s="9" t="s">
        <v>45</v>
      </c>
      <c r="B49" s="14" t="s">
        <v>4</v>
      </c>
      <c r="C49" s="10">
        <f t="shared" si="0"/>
        <v>24</v>
      </c>
      <c r="D49" s="10"/>
      <c r="E49" s="10">
        <v>24</v>
      </c>
      <c r="F49" s="10"/>
      <c r="G49" s="10">
        <v>0</v>
      </c>
    </row>
    <row r="50" spans="1:7" s="5" customFormat="1" ht="13.5" x14ac:dyDescent="0.2">
      <c r="A50" s="9" t="s">
        <v>29</v>
      </c>
      <c r="B50" s="14" t="s">
        <v>4</v>
      </c>
      <c r="C50" s="10">
        <f t="shared" si="0"/>
        <v>18447</v>
      </c>
      <c r="D50" s="10"/>
      <c r="E50" s="10">
        <v>18447</v>
      </c>
      <c r="F50" s="10"/>
      <c r="G50" s="10">
        <v>0</v>
      </c>
    </row>
    <row r="51" spans="1:7" s="5" customFormat="1" ht="13.5" x14ac:dyDescent="0.2">
      <c r="A51" s="9" t="s">
        <v>69</v>
      </c>
      <c r="B51" s="14"/>
      <c r="C51" s="10">
        <f t="shared" si="0"/>
        <v>34537</v>
      </c>
      <c r="D51" s="10"/>
      <c r="E51" s="10">
        <v>0</v>
      </c>
      <c r="F51" s="10"/>
      <c r="G51" s="10">
        <v>34537</v>
      </c>
    </row>
    <row r="52" spans="1:7" s="5" customFormat="1" ht="13.5" x14ac:dyDescent="0.2">
      <c r="A52" s="9" t="s">
        <v>46</v>
      </c>
      <c r="B52" s="14" t="s">
        <v>4</v>
      </c>
      <c r="C52" s="10">
        <f t="shared" si="0"/>
        <v>225513</v>
      </c>
      <c r="D52" s="10"/>
      <c r="E52" s="10">
        <v>29873</v>
      </c>
      <c r="F52" s="10"/>
      <c r="G52" s="10">
        <v>195640</v>
      </c>
    </row>
    <row r="53" spans="1:7" s="5" customFormat="1" ht="13.5" x14ac:dyDescent="0.2">
      <c r="A53" s="9" t="s">
        <v>41</v>
      </c>
      <c r="B53" s="14"/>
      <c r="C53" s="10">
        <f t="shared" si="0"/>
        <v>76319</v>
      </c>
      <c r="D53" s="10"/>
      <c r="E53" s="10">
        <v>865</v>
      </c>
      <c r="F53" s="10"/>
      <c r="G53" s="10">
        <v>75454</v>
      </c>
    </row>
    <row r="54" spans="1:7" s="5" customFormat="1" ht="13.5" x14ac:dyDescent="0.2">
      <c r="A54" s="9" t="s">
        <v>61</v>
      </c>
      <c r="B54" s="14"/>
      <c r="C54" s="10">
        <f t="shared" si="0"/>
        <v>55983</v>
      </c>
      <c r="D54" s="10"/>
      <c r="E54" s="10">
        <v>43910</v>
      </c>
      <c r="F54" s="10"/>
      <c r="G54" s="10">
        <f>1889+10184</f>
        <v>12073</v>
      </c>
    </row>
    <row r="55" spans="1:7" s="5" customFormat="1" ht="13.5" x14ac:dyDescent="0.2">
      <c r="A55" s="9" t="s">
        <v>47</v>
      </c>
      <c r="B55" s="14" t="s">
        <v>4</v>
      </c>
      <c r="C55" s="10">
        <f t="shared" si="0"/>
        <v>135829</v>
      </c>
      <c r="D55" s="10"/>
      <c r="E55" s="10">
        <v>121887</v>
      </c>
      <c r="F55" s="10"/>
      <c r="G55" s="10">
        <v>13942</v>
      </c>
    </row>
    <row r="56" spans="1:7" s="5" customFormat="1" ht="13.5" x14ac:dyDescent="0.2">
      <c r="A56" s="9" t="s">
        <v>48</v>
      </c>
      <c r="B56" s="14" t="s">
        <v>4</v>
      </c>
      <c r="C56" s="10">
        <f t="shared" si="0"/>
        <v>370836</v>
      </c>
      <c r="D56" s="10"/>
      <c r="E56" s="10">
        <v>245616</v>
      </c>
      <c r="F56" s="10"/>
      <c r="G56" s="10">
        <v>125220</v>
      </c>
    </row>
    <row r="57" spans="1:7" s="5" customFormat="1" ht="13.5" x14ac:dyDescent="0.2">
      <c r="A57" s="9" t="s">
        <v>30</v>
      </c>
      <c r="B57" s="14" t="s">
        <v>4</v>
      </c>
      <c r="C57" s="10">
        <f t="shared" si="0"/>
        <v>992</v>
      </c>
      <c r="D57" s="10"/>
      <c r="E57" s="10">
        <v>952</v>
      </c>
      <c r="F57" s="10"/>
      <c r="G57" s="10">
        <v>40</v>
      </c>
    </row>
    <row r="58" spans="1:7" s="5" customFormat="1" ht="13.5" x14ac:dyDescent="0.2">
      <c r="A58" s="9" t="s">
        <v>50</v>
      </c>
      <c r="B58" s="14" t="s">
        <v>4</v>
      </c>
      <c r="C58" s="10">
        <f t="shared" si="0"/>
        <v>5885</v>
      </c>
      <c r="D58" s="10"/>
      <c r="E58" s="10">
        <v>5885</v>
      </c>
      <c r="F58" s="10"/>
      <c r="G58" s="10">
        <v>0</v>
      </c>
    </row>
    <row r="59" spans="1:7" s="5" customFormat="1" ht="13.5" x14ac:dyDescent="0.2">
      <c r="A59" s="9" t="s">
        <v>51</v>
      </c>
      <c r="B59" s="14" t="s">
        <v>4</v>
      </c>
      <c r="C59" s="10">
        <f>SUM(E59:G59)</f>
        <v>172737</v>
      </c>
      <c r="D59" s="10"/>
      <c r="E59" s="10">
        <v>172737</v>
      </c>
      <c r="F59" s="10"/>
      <c r="G59" s="10">
        <v>0</v>
      </c>
    </row>
    <row r="60" spans="1:7" s="5" customFormat="1" ht="13.5" x14ac:dyDescent="0.2">
      <c r="A60" s="9" t="s">
        <v>52</v>
      </c>
      <c r="B60" s="14" t="s">
        <v>4</v>
      </c>
      <c r="C60" s="10">
        <f t="shared" si="0"/>
        <v>230925</v>
      </c>
      <c r="D60" s="10"/>
      <c r="E60" s="9">
        <v>210314</v>
      </c>
      <c r="F60" s="10"/>
      <c r="G60" s="9">
        <v>20611</v>
      </c>
    </row>
    <row r="61" spans="1:7" s="5" customFormat="1" ht="13.5" x14ac:dyDescent="0.2">
      <c r="A61" s="9" t="s">
        <v>53</v>
      </c>
      <c r="B61" s="14" t="s">
        <v>4</v>
      </c>
      <c r="C61" s="10">
        <f t="shared" si="0"/>
        <v>141698</v>
      </c>
      <c r="D61" s="9"/>
      <c r="E61" s="9">
        <v>141698</v>
      </c>
      <c r="F61" s="9"/>
      <c r="G61" s="9">
        <v>0</v>
      </c>
    </row>
    <row r="62" spans="1:7" s="5" customFormat="1" ht="13.5" x14ac:dyDescent="0.2">
      <c r="A62" s="9" t="s">
        <v>70</v>
      </c>
      <c r="B62" s="14"/>
      <c r="C62" s="10">
        <f t="shared" si="0"/>
        <v>-215.39</v>
      </c>
      <c r="D62" s="9"/>
      <c r="E62" s="9">
        <v>-215.39</v>
      </c>
      <c r="F62" s="9"/>
      <c r="G62" s="9">
        <v>0</v>
      </c>
    </row>
    <row r="63" spans="1:7" s="5" customFormat="1" ht="13.5" x14ac:dyDescent="0.2">
      <c r="A63" s="9" t="s">
        <v>79</v>
      </c>
      <c r="B63" s="14"/>
      <c r="C63" s="10">
        <f t="shared" si="0"/>
        <v>51998</v>
      </c>
      <c r="D63" s="9"/>
      <c r="E63" s="9">
        <v>51998</v>
      </c>
      <c r="F63" s="9"/>
      <c r="G63" s="9">
        <v>0</v>
      </c>
    </row>
    <row r="64" spans="1:7" s="5" customFormat="1" ht="13.5" x14ac:dyDescent="0.2">
      <c r="A64" s="9" t="s">
        <v>31</v>
      </c>
      <c r="B64" s="14" t="s">
        <v>4</v>
      </c>
      <c r="C64" s="10">
        <f t="shared" si="0"/>
        <v>180344</v>
      </c>
      <c r="D64" s="10"/>
      <c r="E64" s="10">
        <v>64833</v>
      </c>
      <c r="F64" s="10"/>
      <c r="G64" s="10">
        <v>115511</v>
      </c>
    </row>
    <row r="65" spans="1:7" s="5" customFormat="1" ht="13.5" x14ac:dyDescent="0.2">
      <c r="A65" s="9" t="s">
        <v>54</v>
      </c>
      <c r="B65" s="14" t="s">
        <v>4</v>
      </c>
      <c r="C65" s="10">
        <f t="shared" si="0"/>
        <v>121748</v>
      </c>
      <c r="D65" s="10"/>
      <c r="E65" s="10">
        <v>81416</v>
      </c>
      <c r="F65" s="10"/>
      <c r="G65" s="10">
        <v>40332</v>
      </c>
    </row>
    <row r="66" spans="1:7" s="5" customFormat="1" ht="13.5" x14ac:dyDescent="0.2">
      <c r="A66" s="9" t="s">
        <v>64</v>
      </c>
      <c r="B66" s="14"/>
      <c r="C66" s="10">
        <f t="shared" si="0"/>
        <v>8675</v>
      </c>
      <c r="D66" s="10"/>
      <c r="E66" s="10">
        <v>8675</v>
      </c>
      <c r="F66" s="10"/>
      <c r="G66" s="10">
        <v>0</v>
      </c>
    </row>
    <row r="67" spans="1:7" s="5" customFormat="1" ht="13.5" x14ac:dyDescent="0.2">
      <c r="A67" s="9" t="s">
        <v>55</v>
      </c>
      <c r="B67" s="14" t="s">
        <v>4</v>
      </c>
      <c r="C67" s="10">
        <f t="shared" si="0"/>
        <v>178165</v>
      </c>
      <c r="D67" s="10"/>
      <c r="E67" s="10">
        <v>144485</v>
      </c>
      <c r="F67" s="10"/>
      <c r="G67" s="10">
        <v>33680</v>
      </c>
    </row>
    <row r="68" spans="1:7" s="5" customFormat="1" ht="13.5" x14ac:dyDescent="0.2">
      <c r="A68" s="9" t="s">
        <v>32</v>
      </c>
      <c r="B68" s="14"/>
      <c r="C68" s="10">
        <f t="shared" si="0"/>
        <v>9075</v>
      </c>
      <c r="D68" s="10"/>
      <c r="E68" s="10">
        <v>8130</v>
      </c>
      <c r="F68" s="10"/>
      <c r="G68" s="10">
        <v>945</v>
      </c>
    </row>
    <row r="69" spans="1:7" s="5" customFormat="1" ht="13.5" x14ac:dyDescent="0.2">
      <c r="A69" s="9" t="s">
        <v>33</v>
      </c>
      <c r="B69" s="14"/>
      <c r="C69" s="10">
        <f t="shared" si="0"/>
        <v>20331</v>
      </c>
      <c r="D69" s="10"/>
      <c r="E69" s="10">
        <v>12306</v>
      </c>
      <c r="F69" s="10"/>
      <c r="G69" s="10">
        <f>5775+2250</f>
        <v>8025</v>
      </c>
    </row>
    <row r="70" spans="1:7" s="5" customFormat="1" ht="13.5" x14ac:dyDescent="0.2">
      <c r="A70" s="9" t="s">
        <v>72</v>
      </c>
      <c r="B70" s="14"/>
      <c r="C70" s="10">
        <f t="shared" si="0"/>
        <v>177407</v>
      </c>
      <c r="D70" s="10"/>
      <c r="E70" s="10">
        <v>128152</v>
      </c>
      <c r="F70" s="10"/>
      <c r="G70" s="10">
        <v>49255</v>
      </c>
    </row>
    <row r="71" spans="1:7" s="5" customFormat="1" ht="13.5" x14ac:dyDescent="0.2">
      <c r="A71" s="9" t="s">
        <v>56</v>
      </c>
      <c r="B71" s="14" t="s">
        <v>4</v>
      </c>
      <c r="C71" s="10">
        <f t="shared" si="0"/>
        <v>0</v>
      </c>
      <c r="D71" s="10"/>
      <c r="E71" s="10">
        <v>0</v>
      </c>
      <c r="F71" s="10"/>
      <c r="G71" s="10">
        <v>0</v>
      </c>
    </row>
    <row r="72" spans="1:7" s="5" customFormat="1" ht="13.5" x14ac:dyDescent="0.2">
      <c r="A72" s="9" t="s">
        <v>75</v>
      </c>
      <c r="B72" s="14"/>
      <c r="C72" s="10">
        <f t="shared" si="0"/>
        <v>294683</v>
      </c>
      <c r="D72" s="10"/>
      <c r="E72" s="10">
        <v>26713</v>
      </c>
      <c r="F72" s="10"/>
      <c r="G72" s="10">
        <v>267970</v>
      </c>
    </row>
    <row r="73" spans="1:7" s="5" customFormat="1" ht="13.5" x14ac:dyDescent="0.2">
      <c r="A73" s="9" t="s">
        <v>39</v>
      </c>
      <c r="B73" s="14" t="s">
        <v>4</v>
      </c>
      <c r="C73" s="10">
        <f t="shared" si="0"/>
        <v>18395</v>
      </c>
      <c r="D73" s="10"/>
      <c r="E73" s="10">
        <v>0</v>
      </c>
      <c r="F73" s="10"/>
      <c r="G73" s="10">
        <v>18395</v>
      </c>
    </row>
    <row r="74" spans="1:7" s="5" customFormat="1" ht="13.5" x14ac:dyDescent="0.2">
      <c r="A74" s="9" t="s">
        <v>57</v>
      </c>
      <c r="B74" s="14" t="s">
        <v>4</v>
      </c>
      <c r="C74" s="10">
        <f t="shared" si="0"/>
        <v>151881</v>
      </c>
      <c r="D74" s="10"/>
      <c r="E74" s="10">
        <v>127375</v>
      </c>
      <c r="F74" s="10"/>
      <c r="G74" s="10">
        <v>24506</v>
      </c>
    </row>
    <row r="75" spans="1:7" s="5" customFormat="1" ht="13.5" x14ac:dyDescent="0.2">
      <c r="A75" s="9" t="s">
        <v>49</v>
      </c>
      <c r="B75" s="14"/>
      <c r="C75" s="10">
        <f t="shared" si="0"/>
        <v>112735</v>
      </c>
      <c r="D75" s="10"/>
      <c r="E75" s="10">
        <v>46300</v>
      </c>
      <c r="F75" s="10"/>
      <c r="G75" s="10">
        <v>66435</v>
      </c>
    </row>
    <row r="76" spans="1:7" s="5" customFormat="1" ht="13.5" x14ac:dyDescent="0.2">
      <c r="A76" s="9" t="s">
        <v>58</v>
      </c>
      <c r="B76" s="14" t="s">
        <v>4</v>
      </c>
      <c r="C76" s="10">
        <f t="shared" si="0"/>
        <v>161221</v>
      </c>
      <c r="D76" s="10"/>
      <c r="E76" s="9">
        <v>144489</v>
      </c>
      <c r="F76" s="10"/>
      <c r="G76" s="9">
        <v>16732</v>
      </c>
    </row>
    <row r="77" spans="1:7" s="5" customFormat="1" ht="13.5" x14ac:dyDescent="0.2">
      <c r="A77" s="9" t="s">
        <v>59</v>
      </c>
      <c r="B77" s="14"/>
      <c r="C77" s="10">
        <f t="shared" si="0"/>
        <v>531484</v>
      </c>
      <c r="D77" s="9"/>
      <c r="E77" s="9">
        <v>526444</v>
      </c>
      <c r="F77" s="9"/>
      <c r="G77" s="9">
        <v>5040</v>
      </c>
    </row>
    <row r="78" spans="1:7" s="5" customFormat="1" ht="13.5" x14ac:dyDescent="0.2">
      <c r="A78" s="9" t="s">
        <v>40</v>
      </c>
      <c r="B78" s="14"/>
      <c r="C78" s="10">
        <f t="shared" si="0"/>
        <v>30762</v>
      </c>
      <c r="D78" s="9"/>
      <c r="E78" s="9">
        <v>28584</v>
      </c>
      <c r="F78" s="9"/>
      <c r="G78" s="9">
        <v>2178</v>
      </c>
    </row>
    <row r="79" spans="1:7" s="5" customFormat="1" ht="13.5" x14ac:dyDescent="0.2">
      <c r="A79" s="9" t="s">
        <v>34</v>
      </c>
      <c r="B79" s="14"/>
      <c r="C79" s="10">
        <f t="shared" si="0"/>
        <v>7855</v>
      </c>
      <c r="D79" s="9"/>
      <c r="E79" s="9">
        <v>150</v>
      </c>
      <c r="F79" s="9"/>
      <c r="G79" s="9">
        <v>7705</v>
      </c>
    </row>
    <row r="80" spans="1:7" s="5" customFormat="1" ht="13.5" x14ac:dyDescent="0.2">
      <c r="A80" s="9" t="s">
        <v>65</v>
      </c>
      <c r="B80" s="14"/>
      <c r="C80" s="10">
        <f t="shared" si="0"/>
        <v>141514</v>
      </c>
      <c r="D80" s="9"/>
      <c r="E80" s="9">
        <v>141514</v>
      </c>
      <c r="F80" s="9"/>
      <c r="G80" s="9">
        <v>0</v>
      </c>
    </row>
    <row r="81" spans="1:7" s="5" customFormat="1" ht="13.5" x14ac:dyDescent="0.2">
      <c r="A81" s="9" t="s">
        <v>60</v>
      </c>
      <c r="B81" s="14"/>
      <c r="C81" s="10">
        <f t="shared" si="0"/>
        <v>198462</v>
      </c>
      <c r="D81" s="9"/>
      <c r="E81" s="9">
        <v>198462</v>
      </c>
      <c r="F81" s="9"/>
      <c r="G81" s="9">
        <v>0</v>
      </c>
    </row>
    <row r="82" spans="1:7" s="5" customFormat="1" ht="13.5" x14ac:dyDescent="0.2">
      <c r="A82" s="9" t="s">
        <v>7</v>
      </c>
      <c r="B82" s="14" t="s">
        <v>4</v>
      </c>
      <c r="C82" s="17">
        <f t="shared" si="0"/>
        <v>5686498.6100000003</v>
      </c>
      <c r="D82" s="10"/>
      <c r="E82" s="17">
        <f>SUM(E42:E81)</f>
        <v>3396028.6100000003</v>
      </c>
      <c r="F82" s="10"/>
      <c r="G82" s="17">
        <f>SUM(G42:G81)</f>
        <v>2290470</v>
      </c>
    </row>
    <row r="83" spans="1:7" s="5" customFormat="1" ht="13.5" x14ac:dyDescent="0.2">
      <c r="A83" s="9"/>
      <c r="B83" s="14" t="s">
        <v>4</v>
      </c>
      <c r="C83" s="10"/>
      <c r="D83" s="10"/>
      <c r="E83" s="10"/>
      <c r="F83" s="10"/>
      <c r="G83" s="10"/>
    </row>
    <row r="84" spans="1:7" s="5" customFormat="1" ht="13.5" x14ac:dyDescent="0.2">
      <c r="A84" s="9" t="s">
        <v>17</v>
      </c>
      <c r="B84" s="14" t="s">
        <v>4</v>
      </c>
      <c r="C84" s="10"/>
      <c r="D84" s="10"/>
      <c r="E84" s="10"/>
      <c r="F84" s="10"/>
      <c r="G84" s="10"/>
    </row>
    <row r="85" spans="1:7" s="5" customFormat="1" ht="13.5" x14ac:dyDescent="0.2">
      <c r="A85" s="9" t="s">
        <v>35</v>
      </c>
      <c r="B85" s="14" t="s">
        <v>4</v>
      </c>
      <c r="C85" s="10">
        <f t="shared" ref="C85:C91" si="1">SUM(E85:G85)</f>
        <v>412454</v>
      </c>
      <c r="D85" s="10"/>
      <c r="E85" s="10">
        <v>0</v>
      </c>
      <c r="F85" s="10"/>
      <c r="G85" s="10">
        <v>412454</v>
      </c>
    </row>
    <row r="86" spans="1:7" s="5" customFormat="1" ht="13.5" x14ac:dyDescent="0.2">
      <c r="A86" s="9" t="s">
        <v>77</v>
      </c>
      <c r="B86" s="14"/>
      <c r="C86" s="10">
        <f t="shared" si="1"/>
        <v>600000</v>
      </c>
      <c r="D86" s="10"/>
      <c r="E86" s="10">
        <v>0</v>
      </c>
      <c r="F86" s="10"/>
      <c r="G86" s="10">
        <v>600000</v>
      </c>
    </row>
    <row r="87" spans="1:7" s="5" customFormat="1" ht="13.5" x14ac:dyDescent="0.2">
      <c r="A87" s="9" t="s">
        <v>36</v>
      </c>
      <c r="B87" s="14" t="s">
        <v>4</v>
      </c>
      <c r="C87" s="10">
        <f t="shared" si="1"/>
        <v>330304</v>
      </c>
      <c r="D87" s="10"/>
      <c r="E87" s="10">
        <v>164645</v>
      </c>
      <c r="F87" s="10"/>
      <c r="G87" s="10">
        <v>165659</v>
      </c>
    </row>
    <row r="88" spans="1:7" s="5" customFormat="1" ht="13.5" x14ac:dyDescent="0.2">
      <c r="A88" s="9" t="s">
        <v>78</v>
      </c>
      <c r="B88" s="14"/>
      <c r="C88" s="10">
        <f t="shared" si="1"/>
        <v>1516475</v>
      </c>
      <c r="D88" s="10"/>
      <c r="E88" s="10">
        <v>261464</v>
      </c>
      <c r="F88" s="10"/>
      <c r="G88" s="10">
        <v>1255011</v>
      </c>
    </row>
    <row r="89" spans="1:7" s="5" customFormat="1" ht="13.5" x14ac:dyDescent="0.2">
      <c r="A89" s="18" t="s">
        <v>37</v>
      </c>
      <c r="B89" s="14" t="s">
        <v>4</v>
      </c>
      <c r="C89" s="10">
        <f t="shared" si="1"/>
        <v>2453856</v>
      </c>
      <c r="D89" s="10"/>
      <c r="E89" s="10">
        <v>0</v>
      </c>
      <c r="F89" s="10"/>
      <c r="G89" s="10">
        <v>2453856</v>
      </c>
    </row>
    <row r="90" spans="1:7" s="5" customFormat="1" ht="13.5" x14ac:dyDescent="0.2">
      <c r="A90" s="9" t="s">
        <v>38</v>
      </c>
      <c r="B90" s="14" t="s">
        <v>4</v>
      </c>
      <c r="C90" s="16">
        <f t="shared" si="1"/>
        <v>7309636</v>
      </c>
      <c r="D90" s="10"/>
      <c r="E90" s="16">
        <v>6</v>
      </c>
      <c r="F90" s="10"/>
      <c r="G90" s="16">
        <v>7309630</v>
      </c>
    </row>
    <row r="91" spans="1:7" s="5" customFormat="1" ht="13.5" x14ac:dyDescent="0.2">
      <c r="A91" s="9" t="s">
        <v>8</v>
      </c>
      <c r="B91" s="14" t="s">
        <v>4</v>
      </c>
      <c r="C91" s="17">
        <f t="shared" si="1"/>
        <v>12622725</v>
      </c>
      <c r="D91" s="10"/>
      <c r="E91" s="17">
        <f>SUM(E85:E90)</f>
        <v>426115</v>
      </c>
      <c r="F91" s="10"/>
      <c r="G91" s="17">
        <f>SUM(G85:G90)</f>
        <v>12196610</v>
      </c>
    </row>
    <row r="92" spans="1:7" s="5" customFormat="1" ht="13.5" x14ac:dyDescent="0.2">
      <c r="A92" s="9"/>
      <c r="B92" s="14" t="s">
        <v>4</v>
      </c>
      <c r="C92" s="10"/>
      <c r="D92" s="10"/>
      <c r="E92" s="10"/>
      <c r="F92" s="10"/>
      <c r="G92" s="10"/>
    </row>
    <row r="93" spans="1:7" s="5" customFormat="1" ht="14.25" thickBot="1" x14ac:dyDescent="0.25">
      <c r="A93" s="9" t="s">
        <v>9</v>
      </c>
      <c r="B93" s="14" t="s">
        <v>4</v>
      </c>
      <c r="C93" s="19">
        <f>SUM(E93:G93)</f>
        <v>134291924.61000001</v>
      </c>
      <c r="D93" s="10"/>
      <c r="E93" s="19">
        <f>E25+E31+E33+E35+E37+E82+E91</f>
        <v>88654975.609999999</v>
      </c>
      <c r="F93" s="10"/>
      <c r="G93" s="19">
        <f>G25+G31+G33+G35+G37+G82+G91</f>
        <v>45636949</v>
      </c>
    </row>
    <row r="94" spans="1:7" s="5" customFormat="1" ht="13.5" thickTop="1" x14ac:dyDescent="0.2">
      <c r="A94" s="1"/>
      <c r="B94" s="3" t="s">
        <v>3</v>
      </c>
      <c r="C94" s="2"/>
      <c r="D94" s="2"/>
      <c r="E94" s="2"/>
      <c r="F94" s="2"/>
      <c r="G94" s="2"/>
    </row>
    <row r="95" spans="1:7" s="5" customFormat="1" x14ac:dyDescent="0.2">
      <c r="A95" s="4"/>
      <c r="B95" s="4" t="s">
        <v>3</v>
      </c>
      <c r="C95" s="4"/>
      <c r="D95" s="4"/>
      <c r="E95" s="4"/>
      <c r="F95" s="4"/>
      <c r="G95" s="4"/>
    </row>
    <row r="96" spans="1:7" s="5" customFormat="1" x14ac:dyDescent="0.2">
      <c r="A96" s="2"/>
      <c r="B96" s="2"/>
      <c r="C96" s="2"/>
      <c r="D96" s="2"/>
      <c r="E96" s="2"/>
      <c r="F96" s="2"/>
      <c r="G96" s="2"/>
    </row>
    <row r="97" spans="1:7" s="5" customFormat="1" x14ac:dyDescent="0.2">
      <c r="A97" s="2"/>
      <c r="B97" s="2"/>
      <c r="C97" s="2"/>
      <c r="D97" s="2"/>
      <c r="E97" s="2"/>
      <c r="F97" s="2"/>
      <c r="G97" s="2"/>
    </row>
    <row r="98" spans="1:7" s="5" customFormat="1" x14ac:dyDescent="0.2">
      <c r="A98" s="2"/>
      <c r="B98" s="2"/>
      <c r="C98" s="2"/>
      <c r="D98" s="2"/>
      <c r="E98" s="2"/>
      <c r="F98" s="2"/>
      <c r="G98" s="2"/>
    </row>
    <row r="99" spans="1:7" s="5" customFormat="1" x14ac:dyDescent="0.2">
      <c r="A99" s="2"/>
      <c r="B99" s="2"/>
      <c r="C99" s="2"/>
      <c r="D99" s="2"/>
      <c r="E99" s="2"/>
      <c r="F99" s="2"/>
      <c r="G99" s="2"/>
    </row>
    <row r="100" spans="1:7" s="5" customFormat="1" x14ac:dyDescent="0.2">
      <c r="A100" s="2"/>
      <c r="B100" s="2"/>
      <c r="C100" s="2"/>
      <c r="D100" s="2"/>
      <c r="E100" s="2"/>
      <c r="F100" s="2"/>
      <c r="G100" s="2"/>
    </row>
    <row r="101" spans="1:7" s="5" customFormat="1" x14ac:dyDescent="0.2">
      <c r="A101" s="2"/>
      <c r="B101" s="2"/>
      <c r="C101" s="2"/>
      <c r="D101" s="2"/>
      <c r="E101" s="2"/>
      <c r="F101" s="2"/>
      <c r="G101" s="2"/>
    </row>
    <row r="102" spans="1:7" s="5" customFormat="1" x14ac:dyDescent="0.2">
      <c r="A102" s="2"/>
      <c r="B102" s="2"/>
      <c r="C102" s="2"/>
      <c r="D102" s="2"/>
      <c r="E102" s="2"/>
      <c r="F102" s="2"/>
      <c r="G102" s="2"/>
    </row>
    <row r="103" spans="1:7" s="5" customFormat="1" x14ac:dyDescent="0.2">
      <c r="A103" s="2"/>
      <c r="B103" s="2"/>
      <c r="C103" s="2"/>
      <c r="D103" s="2"/>
      <c r="E103" s="2"/>
      <c r="F103" s="2"/>
      <c r="G103" s="2"/>
    </row>
    <row r="104" spans="1:7" s="5" customFormat="1" x14ac:dyDescent="0.2">
      <c r="A104" s="2"/>
      <c r="B104" s="2"/>
      <c r="C104" s="2"/>
      <c r="D104" s="2"/>
      <c r="E104" s="2"/>
      <c r="F104" s="2"/>
      <c r="G104" s="2"/>
    </row>
    <row r="105" spans="1:7" s="5" customFormat="1" x14ac:dyDescent="0.2">
      <c r="A105" s="2"/>
      <c r="B105" s="2"/>
      <c r="C105" s="2"/>
      <c r="D105" s="2"/>
      <c r="E105" s="2"/>
      <c r="F105" s="2"/>
      <c r="G105" s="2"/>
    </row>
    <row r="106" spans="1:7" s="5" customFormat="1" x14ac:dyDescent="0.2">
      <c r="A106" s="2"/>
      <c r="B106" s="2"/>
      <c r="C106" s="2"/>
      <c r="D106" s="2"/>
      <c r="E106" s="2"/>
      <c r="F106" s="2"/>
      <c r="G106" s="2"/>
    </row>
    <row r="107" spans="1:7" s="5" customFormat="1" x14ac:dyDescent="0.2">
      <c r="A107" s="2"/>
      <c r="B107" s="2"/>
      <c r="C107" s="2"/>
      <c r="D107" s="2"/>
      <c r="E107" s="2"/>
      <c r="F107" s="2"/>
      <c r="G107" s="2"/>
    </row>
    <row r="108" spans="1:7" s="5" customFormat="1" x14ac:dyDescent="0.2">
      <c r="A108" s="2"/>
      <c r="B108" s="2"/>
      <c r="C108" s="2"/>
      <c r="D108" s="2"/>
      <c r="E108" s="2"/>
      <c r="F108" s="2"/>
      <c r="G108" s="2"/>
    </row>
    <row r="109" spans="1:7" s="5" customFormat="1" x14ac:dyDescent="0.2">
      <c r="A109" s="2"/>
      <c r="B109" s="2"/>
      <c r="C109" s="2"/>
      <c r="D109" s="2"/>
      <c r="E109" s="2"/>
      <c r="F109" s="2"/>
      <c r="G109" s="2"/>
    </row>
    <row r="110" spans="1:7" s="5" customFormat="1" x14ac:dyDescent="0.2">
      <c r="A110" s="2"/>
      <c r="B110" s="2"/>
      <c r="C110" s="2"/>
      <c r="D110" s="2"/>
      <c r="E110" s="2"/>
      <c r="F110" s="2"/>
      <c r="G110" s="2"/>
    </row>
    <row r="111" spans="1:7" s="5" customFormat="1" x14ac:dyDescent="0.2">
      <c r="A111" s="2"/>
      <c r="B111" s="2"/>
      <c r="C111" s="2"/>
      <c r="D111" s="2"/>
      <c r="E111" s="2"/>
      <c r="F111" s="2"/>
      <c r="G111" s="2"/>
    </row>
    <row r="112" spans="1:7" s="5" customFormat="1" x14ac:dyDescent="0.2">
      <c r="A112" s="2"/>
      <c r="B112" s="2"/>
      <c r="C112" s="2"/>
      <c r="D112" s="2"/>
      <c r="E112" s="2"/>
      <c r="F112" s="2"/>
      <c r="G112" s="2"/>
    </row>
    <row r="113" spans="1:7" s="5" customFormat="1" x14ac:dyDescent="0.2">
      <c r="A113" s="2"/>
      <c r="B113" s="2"/>
      <c r="C113" s="2"/>
      <c r="D113" s="2"/>
      <c r="E113" s="2"/>
      <c r="F113" s="2"/>
      <c r="G113" s="2"/>
    </row>
    <row r="114" spans="1:7" s="5" customFormat="1" x14ac:dyDescent="0.2">
      <c r="A114" s="2"/>
      <c r="B114" s="2"/>
      <c r="C114" s="2"/>
      <c r="D114" s="2"/>
      <c r="E114" s="2"/>
      <c r="F114" s="2"/>
      <c r="G114" s="2"/>
    </row>
    <row r="115" spans="1:7" s="5" customFormat="1" x14ac:dyDescent="0.2">
      <c r="A115" s="2"/>
      <c r="B115" s="2"/>
      <c r="C115" s="2"/>
      <c r="D115" s="2"/>
      <c r="E115" s="2"/>
      <c r="F115" s="2"/>
      <c r="G115" s="2"/>
    </row>
  </sheetData>
  <phoneticPr fontId="3" type="noConversion"/>
  <conditionalFormatting sqref="A11:G93">
    <cfRule type="expression" dxfId="0" priority="1" stopIfTrue="1">
      <formula>MOD(ROW(),2)=0</formula>
    </cfRule>
  </conditionalFormatting>
  <printOptions horizontalCentered="1"/>
  <pageMargins left="0.7" right="0.7" top="0.75" bottom="0.75" header="0.3" footer="0.3"/>
  <pageSetup scale="90" fitToHeight="3" orientation="portrait" r:id="rId1"/>
  <headerFooter alignWithMargins="0">
    <oddFooter>&amp;R&amp;"Goudy Old Style,Regular"Page &amp;P of &amp;N</oddFooter>
  </headerFooter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C-1 LSUAG</vt:lpstr>
      <vt:lpstr>'C-1 LSUAG'!Print_Titles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</dc:creator>
  <cp:lastModifiedBy>Danita C King</cp:lastModifiedBy>
  <cp:lastPrinted>2018-08-28T17:44:53Z</cp:lastPrinted>
  <dcterms:created xsi:type="dcterms:W3CDTF">2004-06-25T20:39:59Z</dcterms:created>
  <dcterms:modified xsi:type="dcterms:W3CDTF">2020-03-05T20:44:47Z</dcterms:modified>
</cp:coreProperties>
</file>