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A\Excel\"/>
    </mc:Choice>
  </mc:AlternateContent>
  <bookViews>
    <workbookView xWindow="0" yWindow="0" windowWidth="28800" windowHeight="12300"/>
  </bookViews>
  <sheets>
    <sheet name="Analysis C-2A" sheetId="1" r:id="rId1"/>
  </sheets>
  <definedNames>
    <definedName name="_xlnm.Print_Area" localSheetId="0">'Analysis C-2A'!$A$1:$M$98</definedName>
    <definedName name="_xlnm.Print_Titles" localSheetId="0">'Analysis C-2A'!$1:$12</definedName>
  </definedNames>
  <calcPr calcId="162913"/>
</workbook>
</file>

<file path=xl/calcChain.xml><?xml version="1.0" encoding="utf-8"?>
<calcChain xmlns="http://schemas.openxmlformats.org/spreadsheetml/2006/main">
  <c r="K96" i="1" l="1"/>
  <c r="C29" i="1"/>
  <c r="C66" i="1"/>
  <c r="M25" i="1"/>
  <c r="M41" i="1" s="1"/>
  <c r="M93" i="1" s="1"/>
  <c r="M98" i="1" s="1"/>
  <c r="M100" i="1" s="1"/>
  <c r="K25" i="1"/>
  <c r="K41" i="1" s="1"/>
  <c r="K93" i="1" s="1"/>
  <c r="K98" i="1" s="1"/>
  <c r="K100" i="1" s="1"/>
  <c r="I25" i="1"/>
  <c r="G25" i="1"/>
  <c r="E25" i="1"/>
  <c r="E41" i="1" s="1"/>
  <c r="C24" i="1"/>
  <c r="C21" i="1"/>
  <c r="C16" i="1"/>
  <c r="C62" i="1"/>
  <c r="C69" i="1"/>
  <c r="E74" i="1"/>
  <c r="C74" i="1" s="1"/>
  <c r="E78" i="1"/>
  <c r="C71" i="1"/>
  <c r="C35" i="1"/>
  <c r="C39" i="1"/>
  <c r="C83" i="1"/>
  <c r="C89" i="1" s="1"/>
  <c r="C96" i="1"/>
  <c r="C63" i="1"/>
  <c r="C82" i="1"/>
  <c r="C52" i="1"/>
  <c r="M56" i="1"/>
  <c r="K56" i="1"/>
  <c r="I56" i="1"/>
  <c r="G56" i="1"/>
  <c r="E56" i="1"/>
  <c r="C56" i="1" s="1"/>
  <c r="C81" i="1"/>
  <c r="C91" i="1"/>
  <c r="M89" i="1"/>
  <c r="M74" i="1"/>
  <c r="M78" i="1" s="1"/>
  <c r="M47" i="1"/>
  <c r="M37" i="1"/>
  <c r="K74" i="1"/>
  <c r="K78" i="1" s="1"/>
  <c r="K47" i="1"/>
  <c r="K37" i="1"/>
  <c r="I89" i="1"/>
  <c r="I74" i="1"/>
  <c r="I78" i="1"/>
  <c r="I47" i="1"/>
  <c r="I37" i="1"/>
  <c r="I41" i="1" s="1"/>
  <c r="I93" i="1" s="1"/>
  <c r="I98" i="1" s="1"/>
  <c r="I100" i="1" s="1"/>
  <c r="G89" i="1"/>
  <c r="G74" i="1"/>
  <c r="G78" i="1" s="1"/>
  <c r="G47" i="1"/>
  <c r="G37" i="1"/>
  <c r="G41" i="1" s="1"/>
  <c r="G93" i="1" s="1"/>
  <c r="G98" i="1" s="1"/>
  <c r="G100" i="1" s="1"/>
  <c r="C34" i="1"/>
  <c r="C51" i="1"/>
  <c r="C50" i="1"/>
  <c r="E37" i="1"/>
  <c r="C65" i="1"/>
  <c r="C70" i="1"/>
  <c r="C60" i="1"/>
  <c r="E47" i="1"/>
  <c r="C47" i="1" s="1"/>
  <c r="C87" i="1"/>
  <c r="C86" i="1"/>
  <c r="C85" i="1"/>
  <c r="C84" i="1"/>
  <c r="C76" i="1"/>
  <c r="C72" i="1"/>
  <c r="C68" i="1"/>
  <c r="C67" i="1"/>
  <c r="C59" i="1"/>
  <c r="C64" i="1"/>
  <c r="C61" i="1"/>
  <c r="C54" i="1"/>
  <c r="C53" i="1"/>
  <c r="C44" i="1"/>
  <c r="C45" i="1"/>
  <c r="C36" i="1"/>
  <c r="C32" i="1"/>
  <c r="C23" i="1"/>
  <c r="C20" i="1"/>
  <c r="C22" i="1"/>
  <c r="C19" i="1"/>
  <c r="E89" i="1"/>
  <c r="C27" i="1"/>
  <c r="C33" i="1"/>
  <c r="K89" i="1"/>
  <c r="C78" i="1" l="1"/>
  <c r="E93" i="1"/>
  <c r="C41" i="1"/>
  <c r="C25" i="1"/>
  <c r="C37" i="1"/>
  <c r="E98" i="1" l="1"/>
  <c r="C93" i="1"/>
  <c r="E100" i="1" l="1"/>
  <c r="C98" i="1"/>
  <c r="C100" i="1" s="1"/>
</calcChain>
</file>

<file path=xl/sharedStrings.xml><?xml version="1.0" encoding="utf-8"?>
<sst xmlns="http://schemas.openxmlformats.org/spreadsheetml/2006/main" count="127" uniqueCount="79">
  <si>
    <t>Related</t>
  </si>
  <si>
    <t>Supplies</t>
  </si>
  <si>
    <t>Total</t>
  </si>
  <si>
    <t>Wages</t>
  </si>
  <si>
    <t>Benefits</t>
  </si>
  <si>
    <t>Travel</t>
  </si>
  <si>
    <t>&amp; Expense</t>
  </si>
  <si>
    <t>Equipment</t>
  </si>
  <si>
    <t>Educational and general:</t>
  </si>
  <si>
    <t xml:space="preserve"> </t>
  </si>
  <si>
    <t xml:space="preserve">    </t>
  </si>
  <si>
    <t xml:space="preserve">          Total expenditures and transfers</t>
  </si>
  <si>
    <t xml:space="preserve">        Total instruction</t>
  </si>
  <si>
    <t xml:space="preserve">      Total arts and sciences</t>
  </si>
  <si>
    <t xml:space="preserve">        Total academic support</t>
  </si>
  <si>
    <t xml:space="preserve">        Total student services</t>
  </si>
  <si>
    <t xml:space="preserve">        Total institutional support</t>
  </si>
  <si>
    <t xml:space="preserve">        Total operation and maintenance of plant</t>
  </si>
  <si>
    <t xml:space="preserve">      Subtotal institutional support</t>
  </si>
  <si>
    <t xml:space="preserve"> Instruction--</t>
  </si>
  <si>
    <t xml:space="preserve">   Arts and sciences-</t>
  </si>
  <si>
    <t xml:space="preserve">    Biological sciences</t>
  </si>
  <si>
    <t xml:space="preserve">    Mathematics and physical sciences</t>
  </si>
  <si>
    <t xml:space="preserve">   Interdisciplinary</t>
  </si>
  <si>
    <t xml:space="preserve">   Professional studies-</t>
  </si>
  <si>
    <t xml:space="preserve">    Allied health</t>
  </si>
  <si>
    <t xml:space="preserve">    Business administration</t>
  </si>
  <si>
    <t xml:space="preserve">    Education</t>
  </si>
  <si>
    <t xml:space="preserve">    Nursing</t>
  </si>
  <si>
    <t xml:space="preserve">      Total professional studies</t>
  </si>
  <si>
    <t xml:space="preserve">   Summer session</t>
  </si>
  <si>
    <t xml:space="preserve"> Academic support--</t>
  </si>
  <si>
    <t xml:space="preserve"> Student services--</t>
  </si>
  <si>
    <t xml:space="preserve">   Academic affairs</t>
  </si>
  <si>
    <t xml:space="preserve">   Library</t>
  </si>
  <si>
    <t xml:space="preserve">   Enrollment management</t>
  </si>
  <si>
    <t xml:space="preserve">   Recruitment and outreach</t>
  </si>
  <si>
    <t xml:space="preserve">   Student affairs</t>
  </si>
  <si>
    <t xml:space="preserve"> Institutional support--</t>
  </si>
  <si>
    <t xml:space="preserve">   Bad debt expense</t>
  </si>
  <si>
    <t xml:space="preserve">   Casualty insurance</t>
  </si>
  <si>
    <t xml:space="preserve">   Chancellor's office</t>
  </si>
  <si>
    <t xml:space="preserve">   Finance and administrative services</t>
  </si>
  <si>
    <t xml:space="preserve">   Institutional advancement</t>
  </si>
  <si>
    <t xml:space="preserve">   Motor pool</t>
  </si>
  <si>
    <t xml:space="preserve">   Telephone exchange</t>
  </si>
  <si>
    <t xml:space="preserve"> Operation and maintenance of plant--</t>
  </si>
  <si>
    <t xml:space="preserve">   Administration</t>
  </si>
  <si>
    <t xml:space="preserve">   Building operations</t>
  </si>
  <si>
    <t xml:space="preserve">   Campus security</t>
  </si>
  <si>
    <t xml:space="preserve">   Grounds</t>
  </si>
  <si>
    <t xml:space="preserve">   Heat, light, water, and power</t>
  </si>
  <si>
    <t xml:space="preserve">   Property insurance</t>
  </si>
  <si>
    <t xml:space="preserve"> Scholarships and fellowships</t>
  </si>
  <si>
    <t xml:space="preserve">   General</t>
  </si>
  <si>
    <t xml:space="preserve">        Total educational and general expenditures </t>
  </si>
  <si>
    <t>ANALYSIS C-2A</t>
  </si>
  <si>
    <t>Current Unrestricted Fund Expenditures</t>
  </si>
  <si>
    <t xml:space="preserve">   Student services</t>
  </si>
  <si>
    <t xml:space="preserve">   Institutional research and effectiveness</t>
  </si>
  <si>
    <t xml:space="preserve">    Arts, english, and humanities</t>
  </si>
  <si>
    <t xml:space="preserve">   Registrar</t>
  </si>
  <si>
    <t xml:space="preserve">   Alterations and repairs</t>
  </si>
  <si>
    <t xml:space="preserve">   Computing services</t>
  </si>
  <si>
    <t xml:space="preserve"> Nonmandatory transfers--</t>
  </si>
  <si>
    <t xml:space="preserve">   Other</t>
  </si>
  <si>
    <t xml:space="preserve">   LSU Alexandria online</t>
  </si>
  <si>
    <t>Salaries &amp;</t>
  </si>
  <si>
    <t xml:space="preserve">    Educational technology</t>
  </si>
  <si>
    <t xml:space="preserve">   Risk management</t>
  </si>
  <si>
    <t xml:space="preserve">       Allocation from LSU</t>
  </si>
  <si>
    <t xml:space="preserve">    History and political science</t>
  </si>
  <si>
    <t xml:space="preserve">   Media relations</t>
  </si>
  <si>
    <t xml:space="preserve">   Commencement and diplomas</t>
  </si>
  <si>
    <t>For the year ended June 30, 2019</t>
  </si>
  <si>
    <t xml:space="preserve">   Academic Affairs</t>
  </si>
  <si>
    <t xml:space="preserve">    Criminal Justice</t>
  </si>
  <si>
    <t xml:space="preserve">    Psychology</t>
  </si>
  <si>
    <t xml:space="preserve">   General Computer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</si>
</sst>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sz val="9"/>
      <color rgb="FF461D7C"/>
      <name val="Bodoni MT"/>
      <family val="1"/>
    </font>
    <font>
      <b/>
      <sz val="9"/>
      <color rgb="FF461D7C"/>
      <name val="Bodoni MT"/>
      <family val="1"/>
    </font>
    <font>
      <b/>
      <sz val="11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6" fillId="0" borderId="0" xfId="2" applyNumberFormat="1" applyFont="1" applyAlignment="1" applyProtection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3" applyNumberFormat="1" applyFont="1" applyFill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0" borderId="3" xfId="3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5" xfId="3" applyNumberFormat="1" applyFont="1" applyFill="1" applyBorder="1" applyAlignment="1">
      <alignment vertical="center"/>
    </xf>
    <xf numFmtId="43" fontId="2" fillId="0" borderId="0" xfId="1" applyFont="1" applyFill="1" applyAlignment="1">
      <alignment vertical="center"/>
    </xf>
    <xf numFmtId="44" fontId="4" fillId="0" borderId="0" xfId="3" applyFont="1" applyFill="1" applyAlignment="1">
      <alignment vertical="center"/>
    </xf>
    <xf numFmtId="165" fontId="4" fillId="0" borderId="1" xfId="3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vertical="center"/>
    </xf>
  </cellXfs>
  <cellStyles count="4">
    <cellStyle name="Comma" xfId="1" builtinId="3"/>
    <cellStyle name="Comma 2 2" xfId="2"/>
    <cellStyle name="Currency" xfId="3" builtinId="4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2257425</xdr:colOff>
      <xdr:row>6</xdr:row>
      <xdr:rowOff>0</xdr:rowOff>
    </xdr:to>
    <xdr:pic>
      <xdr:nvPicPr>
        <xdr:cNvPr id="1149" name="Picture 1" descr="lsu a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47650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00"/>
  <sheetViews>
    <sheetView showGridLines="0" tabSelected="1" zoomScale="120" zoomScaleNormal="120" zoomScaleSheetLayoutView="100" workbookViewId="0">
      <selection activeCell="C7" sqref="C7"/>
    </sheetView>
  </sheetViews>
  <sheetFormatPr defaultRowHeight="12" x14ac:dyDescent="0.2"/>
  <cols>
    <col min="1" max="1" width="38.7109375" style="3" customWidth="1"/>
    <col min="2" max="2" width="1" style="3" customWidth="1"/>
    <col min="3" max="3" width="15.7109375" style="3" customWidth="1"/>
    <col min="4" max="4" width="1.7109375" style="3" customWidth="1"/>
    <col min="5" max="5" width="15.42578125" style="3" customWidth="1"/>
    <col min="6" max="6" width="1.7109375" style="3" customWidth="1"/>
    <col min="7" max="7" width="14.7109375" style="3" customWidth="1"/>
    <col min="8" max="8" width="1.7109375" style="3" customWidth="1"/>
    <col min="9" max="9" width="14.7109375" style="3" customWidth="1"/>
    <col min="10" max="10" width="1.7109375" style="3" customWidth="1"/>
    <col min="11" max="11" width="14.7109375" style="3" customWidth="1"/>
    <col min="12" max="12" width="1.7109375" style="3" customWidth="1"/>
    <col min="13" max="13" width="14.7109375" style="3" customWidth="1"/>
    <col min="14" max="16384" width="9.140625" style="3"/>
  </cols>
  <sheetData>
    <row r="1" spans="1:13" ht="12.75" x14ac:dyDescent="0.2">
      <c r="A1" s="1"/>
      <c r="B1" s="2"/>
      <c r="C1" s="2"/>
      <c r="D1" s="2"/>
      <c r="E1" s="2"/>
      <c r="F1" s="2"/>
    </row>
    <row r="2" spans="1:13" ht="10.5" customHeight="1" x14ac:dyDescent="0.2">
      <c r="A2" s="1"/>
      <c r="B2" s="2"/>
      <c r="C2" s="2"/>
      <c r="D2" s="2"/>
      <c r="E2" s="2"/>
      <c r="F2" s="2"/>
      <c r="G2" s="4"/>
      <c r="H2" s="4"/>
      <c r="I2" s="4"/>
      <c r="J2" s="4"/>
      <c r="K2" s="4"/>
      <c r="L2" s="4"/>
      <c r="M2" s="4"/>
    </row>
    <row r="3" spans="1:13" ht="16.5" x14ac:dyDescent="0.2">
      <c r="A3" s="1"/>
      <c r="B3" s="5"/>
      <c r="D3" s="34"/>
      <c r="E3" s="34"/>
      <c r="F3" s="34"/>
      <c r="G3" s="34"/>
      <c r="H3" s="33" t="s">
        <v>56</v>
      </c>
      <c r="I3" s="34"/>
      <c r="J3" s="34"/>
      <c r="K3" s="34"/>
      <c r="L3" s="34"/>
      <c r="M3" s="34"/>
    </row>
    <row r="4" spans="1:13" ht="8.25" customHeight="1" x14ac:dyDescent="0.2">
      <c r="A4" s="1"/>
      <c r="B4" s="6"/>
      <c r="D4" s="34"/>
      <c r="E4" s="34"/>
      <c r="F4" s="34"/>
      <c r="G4" s="7"/>
      <c r="H4" s="33"/>
      <c r="I4" s="7"/>
      <c r="J4" s="7"/>
      <c r="K4" s="7"/>
      <c r="L4" s="7"/>
      <c r="M4" s="7"/>
    </row>
    <row r="5" spans="1:13" ht="16.5" x14ac:dyDescent="0.2">
      <c r="A5" s="1"/>
      <c r="B5" s="5"/>
      <c r="D5" s="34"/>
      <c r="E5" s="34"/>
      <c r="F5" s="34"/>
      <c r="G5" s="34"/>
      <c r="H5" s="33" t="s">
        <v>57</v>
      </c>
      <c r="I5" s="34"/>
      <c r="J5" s="34"/>
      <c r="K5" s="34"/>
      <c r="L5" s="34"/>
      <c r="M5" s="34"/>
    </row>
    <row r="6" spans="1:13" ht="16.5" x14ac:dyDescent="0.2">
      <c r="A6" s="1"/>
      <c r="B6" s="5"/>
      <c r="D6" s="34"/>
      <c r="E6" s="34"/>
      <c r="F6" s="34"/>
      <c r="G6" s="34"/>
      <c r="H6" s="33" t="s">
        <v>74</v>
      </c>
      <c r="I6" s="34"/>
      <c r="J6" s="34"/>
      <c r="K6" s="34"/>
      <c r="L6" s="34"/>
      <c r="M6" s="34"/>
    </row>
    <row r="7" spans="1:13" ht="10.5" customHeight="1" x14ac:dyDescent="0.2">
      <c r="A7" s="1"/>
      <c r="B7" s="5"/>
      <c r="C7" s="5"/>
      <c r="D7" s="5"/>
      <c r="E7" s="5"/>
      <c r="F7" s="5"/>
      <c r="G7" s="7"/>
      <c r="H7" s="7"/>
      <c r="I7" s="7"/>
      <c r="J7" s="7"/>
      <c r="K7" s="7"/>
      <c r="L7" s="7"/>
      <c r="M7" s="7"/>
    </row>
    <row r="8" spans="1:13" ht="12.75" x14ac:dyDescent="0.2">
      <c r="A8" s="1"/>
      <c r="B8" s="8"/>
      <c r="C8" s="8"/>
      <c r="D8" s="8"/>
      <c r="E8" s="8"/>
      <c r="F8" s="8"/>
    </row>
    <row r="10" spans="1:13" ht="13.5" x14ac:dyDescent="0.2">
      <c r="A10" s="9"/>
      <c r="B10" s="9"/>
      <c r="C10" s="10"/>
      <c r="D10" s="10"/>
      <c r="E10" s="10" t="s">
        <v>67</v>
      </c>
      <c r="F10" s="10"/>
      <c r="G10" s="10" t="s">
        <v>0</v>
      </c>
      <c r="H10" s="10"/>
      <c r="I10" s="10"/>
      <c r="J10" s="10"/>
      <c r="K10" s="10" t="s">
        <v>1</v>
      </c>
      <c r="L10" s="10"/>
      <c r="M10" s="10"/>
    </row>
    <row r="11" spans="1:13" ht="13.5" x14ac:dyDescent="0.2">
      <c r="A11" s="9"/>
      <c r="B11" s="9"/>
      <c r="C11" s="11" t="s">
        <v>2</v>
      </c>
      <c r="D11" s="9"/>
      <c r="E11" s="11" t="s">
        <v>3</v>
      </c>
      <c r="F11" s="9"/>
      <c r="G11" s="11" t="s">
        <v>4</v>
      </c>
      <c r="H11" s="9"/>
      <c r="I11" s="11" t="s">
        <v>5</v>
      </c>
      <c r="J11" s="9"/>
      <c r="K11" s="11" t="s">
        <v>6</v>
      </c>
      <c r="L11" s="9"/>
      <c r="M11" s="11" t="s">
        <v>7</v>
      </c>
    </row>
    <row r="12" spans="1:13" ht="13.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s="13" customFormat="1" ht="12" customHeight="1" x14ac:dyDescent="0.2">
      <c r="A13" s="12" t="s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s="13" customFormat="1" ht="12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s="13" customFormat="1" ht="12" customHeight="1" x14ac:dyDescent="0.2">
      <c r="A15" s="12" t="s">
        <v>19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s="13" customFormat="1" ht="12" customHeight="1" x14ac:dyDescent="0.2">
      <c r="A16" s="12" t="s">
        <v>75</v>
      </c>
      <c r="B16" s="12"/>
      <c r="C16" s="32">
        <f>SUM(E16:M16)</f>
        <v>750</v>
      </c>
      <c r="D16" s="31"/>
      <c r="E16" s="32">
        <v>0</v>
      </c>
      <c r="F16" s="31"/>
      <c r="G16" s="32">
        <v>0</v>
      </c>
      <c r="H16" s="31"/>
      <c r="I16" s="32">
        <v>0</v>
      </c>
      <c r="J16" s="31"/>
      <c r="K16" s="32">
        <v>750</v>
      </c>
      <c r="L16" s="31"/>
      <c r="M16" s="32">
        <v>0</v>
      </c>
    </row>
    <row r="17" spans="1:13" s="13" customFormat="1" ht="12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13" customFormat="1" ht="12" customHeight="1" x14ac:dyDescent="0.2">
      <c r="A18" s="12" t="s">
        <v>20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13" customFormat="1" ht="12" customHeight="1" x14ac:dyDescent="0.2">
      <c r="A19" s="12" t="s">
        <v>60</v>
      </c>
      <c r="B19" s="12"/>
      <c r="C19" s="14">
        <f t="shared" ref="C19:C25" si="0">SUM(E19:M19)</f>
        <v>1591977</v>
      </c>
      <c r="D19" s="14"/>
      <c r="E19" s="15">
        <v>1094032</v>
      </c>
      <c r="F19" s="14"/>
      <c r="G19" s="15">
        <v>490167</v>
      </c>
      <c r="H19" s="14"/>
      <c r="I19" s="15">
        <v>2347</v>
      </c>
      <c r="J19" s="14"/>
      <c r="K19" s="15">
        <v>5431</v>
      </c>
      <c r="L19" s="14"/>
      <c r="M19" s="15">
        <v>0</v>
      </c>
    </row>
    <row r="20" spans="1:13" s="13" customFormat="1" ht="12" customHeight="1" x14ac:dyDescent="0.2">
      <c r="A20" s="12" t="s">
        <v>21</v>
      </c>
      <c r="B20" s="12"/>
      <c r="C20" s="14">
        <f t="shared" si="0"/>
        <v>839811</v>
      </c>
      <c r="D20" s="14"/>
      <c r="E20" s="14">
        <v>577243</v>
      </c>
      <c r="F20" s="14"/>
      <c r="G20" s="14">
        <v>247675</v>
      </c>
      <c r="H20" s="14"/>
      <c r="I20" s="14">
        <v>635</v>
      </c>
      <c r="J20" s="14"/>
      <c r="K20" s="14">
        <v>14258</v>
      </c>
      <c r="L20" s="14"/>
      <c r="M20" s="14">
        <v>0</v>
      </c>
    </row>
    <row r="21" spans="1:13" s="13" customFormat="1" ht="12" customHeight="1" x14ac:dyDescent="0.2">
      <c r="A21" s="12" t="s">
        <v>76</v>
      </c>
      <c r="B21" s="12"/>
      <c r="C21" s="14">
        <f t="shared" si="0"/>
        <v>349827</v>
      </c>
      <c r="D21" s="14"/>
      <c r="E21" s="14">
        <v>238815</v>
      </c>
      <c r="F21" s="14"/>
      <c r="G21" s="14">
        <v>107360</v>
      </c>
      <c r="H21" s="14"/>
      <c r="I21" s="14">
        <v>421</v>
      </c>
      <c r="J21" s="14"/>
      <c r="K21" s="14">
        <v>3231</v>
      </c>
      <c r="L21" s="14"/>
      <c r="M21" s="14">
        <v>0</v>
      </c>
    </row>
    <row r="22" spans="1:13" s="13" customFormat="1" ht="12" customHeight="1" x14ac:dyDescent="0.2">
      <c r="A22" s="12" t="s">
        <v>71</v>
      </c>
      <c r="B22" s="12"/>
      <c r="C22" s="14">
        <f t="shared" si="0"/>
        <v>450879</v>
      </c>
      <c r="D22" s="14"/>
      <c r="E22" s="14">
        <v>306604</v>
      </c>
      <c r="F22" s="14"/>
      <c r="G22" s="14">
        <v>137553</v>
      </c>
      <c r="H22" s="14"/>
      <c r="I22" s="14">
        <v>0</v>
      </c>
      <c r="J22" s="14"/>
      <c r="K22" s="14">
        <v>3412</v>
      </c>
      <c r="L22" s="14"/>
      <c r="M22" s="14">
        <v>3310</v>
      </c>
    </row>
    <row r="23" spans="1:13" s="13" customFormat="1" ht="12" customHeight="1" x14ac:dyDescent="0.2">
      <c r="A23" s="12" t="s">
        <v>22</v>
      </c>
      <c r="B23" s="12"/>
      <c r="C23" s="14">
        <f t="shared" si="0"/>
        <v>1148631</v>
      </c>
      <c r="D23" s="14"/>
      <c r="E23" s="14">
        <v>787832</v>
      </c>
      <c r="F23" s="14"/>
      <c r="G23" s="14">
        <v>355385</v>
      </c>
      <c r="H23" s="14"/>
      <c r="I23" s="14">
        <v>0</v>
      </c>
      <c r="J23" s="14"/>
      <c r="K23" s="14">
        <v>5414</v>
      </c>
      <c r="L23" s="14"/>
      <c r="M23" s="14">
        <v>0</v>
      </c>
    </row>
    <row r="24" spans="1:13" s="13" customFormat="1" ht="12" customHeight="1" x14ac:dyDescent="0.2">
      <c r="A24" s="12" t="s">
        <v>77</v>
      </c>
      <c r="B24" s="12"/>
      <c r="C24" s="14">
        <f t="shared" si="0"/>
        <v>595071</v>
      </c>
      <c r="D24" s="14"/>
      <c r="E24" s="14">
        <v>409207</v>
      </c>
      <c r="F24" s="14"/>
      <c r="G24" s="14">
        <v>184199</v>
      </c>
      <c r="H24" s="14"/>
      <c r="I24" s="14">
        <v>76</v>
      </c>
      <c r="J24" s="14"/>
      <c r="K24" s="14">
        <v>1589</v>
      </c>
      <c r="L24" s="14"/>
      <c r="M24" s="14">
        <v>0</v>
      </c>
    </row>
    <row r="25" spans="1:13" s="13" customFormat="1" ht="12" customHeight="1" x14ac:dyDescent="0.2">
      <c r="A25" s="12" t="s">
        <v>13</v>
      </c>
      <c r="B25" s="12"/>
      <c r="C25" s="16">
        <f t="shared" si="0"/>
        <v>4976196</v>
      </c>
      <c r="D25" s="14"/>
      <c r="E25" s="16">
        <f>SUM(E19:E24)</f>
        <v>3413733</v>
      </c>
      <c r="F25" s="14"/>
      <c r="G25" s="16">
        <f>SUM(G19:G24)</f>
        <v>1522339</v>
      </c>
      <c r="H25" s="14"/>
      <c r="I25" s="16">
        <f>SUM(I19:I24)</f>
        <v>3479</v>
      </c>
      <c r="J25" s="14"/>
      <c r="K25" s="16">
        <f>SUM(K19:K24)</f>
        <v>33335</v>
      </c>
      <c r="L25" s="14"/>
      <c r="M25" s="16">
        <f>SUM(M19:M24)</f>
        <v>3310</v>
      </c>
    </row>
    <row r="26" spans="1:13" s="13" customFormat="1" ht="12" customHeight="1" x14ac:dyDescent="0.2">
      <c r="A26" s="12"/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s="13" customFormat="1" ht="12" customHeight="1" x14ac:dyDescent="0.2">
      <c r="A27" s="12" t="s">
        <v>23</v>
      </c>
      <c r="B27" s="12" t="s">
        <v>9</v>
      </c>
      <c r="C27" s="17">
        <f>SUM(E27:M27)</f>
        <v>35427</v>
      </c>
      <c r="D27" s="12"/>
      <c r="E27" s="18">
        <v>19510</v>
      </c>
      <c r="F27" s="12"/>
      <c r="G27" s="18">
        <v>8497</v>
      </c>
      <c r="H27" s="12"/>
      <c r="I27" s="18">
        <v>98</v>
      </c>
      <c r="J27" s="12"/>
      <c r="K27" s="18">
        <v>7322</v>
      </c>
      <c r="L27" s="12"/>
      <c r="M27" s="18">
        <v>0</v>
      </c>
    </row>
    <row r="28" spans="1:13" s="13" customFormat="1" ht="12" customHeight="1" x14ac:dyDescent="0.2">
      <c r="A28" s="12"/>
      <c r="B28" s="12"/>
      <c r="C28" s="19"/>
      <c r="D28" s="12"/>
      <c r="E28" s="20"/>
      <c r="F28" s="12"/>
      <c r="G28" s="20"/>
      <c r="H28" s="12"/>
      <c r="I28" s="20"/>
      <c r="J28" s="12"/>
      <c r="K28" s="20"/>
      <c r="L28" s="12"/>
      <c r="M28" s="20"/>
    </row>
    <row r="29" spans="1:13" s="13" customFormat="1" ht="12" customHeight="1" x14ac:dyDescent="0.2">
      <c r="A29" s="12" t="s">
        <v>66</v>
      </c>
      <c r="B29" s="12" t="s">
        <v>9</v>
      </c>
      <c r="C29" s="17">
        <f>SUM(E29:M29)</f>
        <v>2525795</v>
      </c>
      <c r="D29" s="12"/>
      <c r="E29" s="18">
        <v>67526</v>
      </c>
      <c r="F29" s="12"/>
      <c r="G29" s="18">
        <v>30418</v>
      </c>
      <c r="H29" s="12"/>
      <c r="I29" s="18">
        <v>0</v>
      </c>
      <c r="J29" s="12"/>
      <c r="K29" s="18">
        <v>2427851</v>
      </c>
      <c r="L29" s="12"/>
      <c r="M29" s="18">
        <v>0</v>
      </c>
    </row>
    <row r="30" spans="1:13" s="13" customFormat="1" ht="12" customHeight="1" x14ac:dyDescent="0.2">
      <c r="A30" s="12"/>
      <c r="B30" s="12"/>
      <c r="C30" s="12"/>
      <c r="D30" s="12"/>
      <c r="E30" s="14"/>
      <c r="F30" s="12"/>
      <c r="G30" s="14"/>
      <c r="H30" s="12"/>
      <c r="I30" s="14"/>
      <c r="J30" s="12"/>
      <c r="K30" s="14"/>
      <c r="L30" s="12"/>
      <c r="M30" s="14"/>
    </row>
    <row r="31" spans="1:13" s="13" customFormat="1" ht="12" customHeight="1" x14ac:dyDescent="0.2">
      <c r="A31" s="12" t="s">
        <v>24</v>
      </c>
      <c r="B31" s="12"/>
      <c r="C31" s="12"/>
      <c r="D31" s="12"/>
      <c r="E31" s="14"/>
      <c r="F31" s="12"/>
      <c r="G31" s="14"/>
      <c r="H31" s="12"/>
      <c r="I31" s="14"/>
      <c r="J31" s="12"/>
      <c r="K31" s="14"/>
      <c r="L31" s="12"/>
      <c r="M31" s="14"/>
    </row>
    <row r="32" spans="1:13" s="13" customFormat="1" ht="12" customHeight="1" x14ac:dyDescent="0.2">
      <c r="A32" s="12" t="s">
        <v>25</v>
      </c>
      <c r="B32" s="12"/>
      <c r="C32" s="12">
        <f t="shared" ref="C32:C37" si="1">SUM(E32:M32)</f>
        <v>682781</v>
      </c>
      <c r="D32" s="12"/>
      <c r="E32" s="14">
        <v>462444</v>
      </c>
      <c r="F32" s="12"/>
      <c r="G32" s="14">
        <v>208316</v>
      </c>
      <c r="H32" s="12"/>
      <c r="I32" s="14">
        <v>232</v>
      </c>
      <c r="J32" s="12"/>
      <c r="K32" s="14">
        <v>11789</v>
      </c>
      <c r="L32" s="12"/>
      <c r="M32" s="14">
        <v>0</v>
      </c>
    </row>
    <row r="33" spans="1:13" s="13" customFormat="1" ht="12" customHeight="1" x14ac:dyDescent="0.2">
      <c r="A33" s="12" t="s">
        <v>26</v>
      </c>
      <c r="B33" s="12" t="s">
        <v>9</v>
      </c>
      <c r="C33" s="12">
        <f t="shared" si="1"/>
        <v>946190</v>
      </c>
      <c r="D33" s="12"/>
      <c r="E33" s="14">
        <v>648099</v>
      </c>
      <c r="F33" s="12"/>
      <c r="G33" s="14">
        <v>295999</v>
      </c>
      <c r="H33" s="12"/>
      <c r="I33" s="14">
        <v>123</v>
      </c>
      <c r="J33" s="12"/>
      <c r="K33" s="14">
        <v>1969</v>
      </c>
      <c r="L33" s="12"/>
      <c r="M33" s="14">
        <v>0</v>
      </c>
    </row>
    <row r="34" spans="1:13" s="13" customFormat="1" ht="12" customHeight="1" x14ac:dyDescent="0.2">
      <c r="A34" s="12" t="s">
        <v>27</v>
      </c>
      <c r="B34" s="12" t="s">
        <v>9</v>
      </c>
      <c r="C34" s="12">
        <f t="shared" si="1"/>
        <v>927072</v>
      </c>
      <c r="D34" s="12"/>
      <c r="E34" s="14">
        <v>614394</v>
      </c>
      <c r="F34" s="12"/>
      <c r="G34" s="14">
        <v>279812</v>
      </c>
      <c r="H34" s="12"/>
      <c r="I34" s="14">
        <v>11510</v>
      </c>
      <c r="J34" s="12"/>
      <c r="K34" s="14">
        <v>20970</v>
      </c>
      <c r="L34" s="12"/>
      <c r="M34" s="14">
        <v>386</v>
      </c>
    </row>
    <row r="35" spans="1:13" s="13" customFormat="1" ht="12" customHeight="1" x14ac:dyDescent="0.2">
      <c r="A35" s="12" t="s">
        <v>68</v>
      </c>
      <c r="B35" s="12"/>
      <c r="C35" s="12">
        <f t="shared" si="1"/>
        <v>216346</v>
      </c>
      <c r="D35" s="12"/>
      <c r="E35" s="14">
        <v>129762</v>
      </c>
      <c r="F35" s="12"/>
      <c r="G35" s="14">
        <v>58454</v>
      </c>
      <c r="H35" s="12"/>
      <c r="I35" s="14">
        <v>413</v>
      </c>
      <c r="J35" s="12"/>
      <c r="K35" s="14">
        <v>27717</v>
      </c>
      <c r="L35" s="12"/>
      <c r="M35" s="14">
        <v>0</v>
      </c>
    </row>
    <row r="36" spans="1:13" s="13" customFormat="1" ht="12" customHeight="1" x14ac:dyDescent="0.2">
      <c r="A36" s="12" t="s">
        <v>28</v>
      </c>
      <c r="B36" s="12"/>
      <c r="C36" s="12">
        <f t="shared" si="1"/>
        <v>1324832</v>
      </c>
      <c r="D36" s="12"/>
      <c r="E36" s="14">
        <v>902523</v>
      </c>
      <c r="F36" s="12"/>
      <c r="G36" s="14">
        <v>404780</v>
      </c>
      <c r="H36" s="12"/>
      <c r="I36" s="14">
        <v>458</v>
      </c>
      <c r="J36" s="12"/>
      <c r="K36" s="14">
        <v>18340</v>
      </c>
      <c r="L36" s="12"/>
      <c r="M36" s="14">
        <v>-1269</v>
      </c>
    </row>
    <row r="37" spans="1:13" s="13" customFormat="1" ht="12" customHeight="1" x14ac:dyDescent="0.2">
      <c r="A37" s="12" t="s">
        <v>29</v>
      </c>
      <c r="B37" s="12"/>
      <c r="C37" s="21">
        <f t="shared" si="1"/>
        <v>4097221</v>
      </c>
      <c r="D37" s="12"/>
      <c r="E37" s="16">
        <f>SUM(E32:E36)</f>
        <v>2757222</v>
      </c>
      <c r="F37" s="12"/>
      <c r="G37" s="16">
        <f>SUM(G32:G36)</f>
        <v>1247361</v>
      </c>
      <c r="H37" s="12"/>
      <c r="I37" s="16">
        <f>SUM(I32:I36)</f>
        <v>12736</v>
      </c>
      <c r="J37" s="12"/>
      <c r="K37" s="16">
        <f>SUM(K32:K36)</f>
        <v>80785</v>
      </c>
      <c r="L37" s="12"/>
      <c r="M37" s="16">
        <f>SUM(M32:M36)</f>
        <v>-883</v>
      </c>
    </row>
    <row r="38" spans="1:13" s="13" customFormat="1" ht="12" customHeight="1" x14ac:dyDescent="0.2">
      <c r="A38" s="12"/>
      <c r="B38" s="12"/>
      <c r="C38" s="12"/>
      <c r="D38" s="12"/>
      <c r="E38" s="14"/>
      <c r="F38" s="12"/>
      <c r="G38" s="14"/>
      <c r="H38" s="12"/>
      <c r="I38" s="14"/>
      <c r="J38" s="12"/>
      <c r="K38" s="14"/>
      <c r="L38" s="12"/>
      <c r="M38" s="14"/>
    </row>
    <row r="39" spans="1:13" s="13" customFormat="1" ht="12" customHeight="1" x14ac:dyDescent="0.2">
      <c r="A39" s="12" t="s">
        <v>30</v>
      </c>
      <c r="B39" s="12" t="s">
        <v>9</v>
      </c>
      <c r="C39" s="17">
        <f>SUM(E39:M39)</f>
        <v>431218</v>
      </c>
      <c r="D39" s="12"/>
      <c r="E39" s="18">
        <v>297296</v>
      </c>
      <c r="F39" s="12"/>
      <c r="G39" s="18">
        <v>133922</v>
      </c>
      <c r="H39" s="12"/>
      <c r="I39" s="18">
        <v>0</v>
      </c>
      <c r="J39" s="12"/>
      <c r="K39" s="18">
        <v>0</v>
      </c>
      <c r="L39" s="12"/>
      <c r="M39" s="18">
        <v>0</v>
      </c>
    </row>
    <row r="40" spans="1:13" s="13" customFormat="1" ht="12" customHeight="1" x14ac:dyDescent="0.2">
      <c r="A40" s="12"/>
      <c r="B40" s="12"/>
      <c r="C40" s="19"/>
      <c r="D40" s="19"/>
      <c r="E40" s="20"/>
      <c r="F40" s="19"/>
      <c r="G40" s="20"/>
      <c r="H40" s="19"/>
      <c r="I40" s="20"/>
      <c r="J40" s="19"/>
      <c r="K40" s="20"/>
      <c r="L40" s="19"/>
      <c r="M40" s="20"/>
    </row>
    <row r="41" spans="1:13" s="13" customFormat="1" ht="12" customHeight="1" x14ac:dyDescent="0.2">
      <c r="A41" s="12" t="s">
        <v>12</v>
      </c>
      <c r="B41" s="12" t="s">
        <v>9</v>
      </c>
      <c r="C41" s="17">
        <f>SUM(E41:M41)</f>
        <v>12066607</v>
      </c>
      <c r="D41" s="12"/>
      <c r="E41" s="18">
        <f>E25+E27+E37+E39+E29+E16</f>
        <v>6555287</v>
      </c>
      <c r="F41" s="12"/>
      <c r="G41" s="18">
        <f>G25+G27+G37+G39+G29+G16</f>
        <v>2942537</v>
      </c>
      <c r="H41" s="12"/>
      <c r="I41" s="18">
        <f>I25+I27+I37+I39+I29+I16</f>
        <v>16313</v>
      </c>
      <c r="J41" s="12"/>
      <c r="K41" s="18">
        <f>K25+K27+K37+K39+K29+K16</f>
        <v>2550043</v>
      </c>
      <c r="L41" s="12"/>
      <c r="M41" s="18">
        <f>M25+M27+M37+M39+M29</f>
        <v>2427</v>
      </c>
    </row>
    <row r="42" spans="1:13" s="13" customFormat="1" ht="12" customHeight="1" x14ac:dyDescent="0.2">
      <c r="A42" s="12"/>
      <c r="B42" s="12" t="s">
        <v>9</v>
      </c>
      <c r="C42" s="12"/>
      <c r="D42" s="12"/>
      <c r="E42" s="14"/>
      <c r="F42" s="12"/>
      <c r="G42" s="14"/>
      <c r="H42" s="12"/>
      <c r="I42" s="14"/>
      <c r="J42" s="12"/>
      <c r="K42" s="14"/>
      <c r="L42" s="12"/>
      <c r="M42" s="14"/>
    </row>
    <row r="43" spans="1:13" s="13" customFormat="1" ht="12" customHeight="1" x14ac:dyDescent="0.2">
      <c r="A43" s="12" t="s">
        <v>31</v>
      </c>
      <c r="B43" s="12" t="s">
        <v>9</v>
      </c>
      <c r="C43" s="12"/>
      <c r="D43" s="12"/>
      <c r="E43" s="14"/>
      <c r="F43" s="12"/>
      <c r="G43" s="14"/>
      <c r="H43" s="12"/>
      <c r="I43" s="14"/>
      <c r="J43" s="12"/>
      <c r="K43" s="14"/>
      <c r="L43" s="12"/>
      <c r="M43" s="14"/>
    </row>
    <row r="44" spans="1:13" s="13" customFormat="1" ht="12" customHeight="1" x14ac:dyDescent="0.2">
      <c r="A44" s="12" t="s">
        <v>33</v>
      </c>
      <c r="B44" s="12" t="s">
        <v>9</v>
      </c>
      <c r="C44" s="12">
        <f>SUM(E44:M44)</f>
        <v>1214312</v>
      </c>
      <c r="D44" s="12"/>
      <c r="E44" s="14">
        <v>747171</v>
      </c>
      <c r="F44" s="12"/>
      <c r="G44" s="14">
        <v>355635</v>
      </c>
      <c r="H44" s="12"/>
      <c r="I44" s="14">
        <v>30119</v>
      </c>
      <c r="J44" s="12"/>
      <c r="K44" s="14">
        <v>77503</v>
      </c>
      <c r="L44" s="12"/>
      <c r="M44" s="14">
        <v>3884</v>
      </c>
    </row>
    <row r="45" spans="1:13" s="13" customFormat="1" ht="12" customHeight="1" x14ac:dyDescent="0.2">
      <c r="A45" s="12" t="s">
        <v>34</v>
      </c>
      <c r="B45" s="12" t="s">
        <v>9</v>
      </c>
      <c r="C45" s="12">
        <f>SUM(E45:M45)</f>
        <v>441918</v>
      </c>
      <c r="D45" s="12"/>
      <c r="E45" s="14">
        <v>228793</v>
      </c>
      <c r="F45" s="12"/>
      <c r="G45" s="14">
        <v>103429</v>
      </c>
      <c r="H45" s="12"/>
      <c r="I45" s="14">
        <v>705</v>
      </c>
      <c r="J45" s="12"/>
      <c r="K45" s="14">
        <v>97467</v>
      </c>
      <c r="L45" s="12"/>
      <c r="M45" s="14">
        <v>11524</v>
      </c>
    </row>
    <row r="46" spans="1:13" s="13" customFormat="1" ht="12" customHeight="1" x14ac:dyDescent="0.2">
      <c r="A46" s="12"/>
      <c r="B46" s="12"/>
      <c r="C46" s="22"/>
      <c r="D46" s="19"/>
      <c r="E46" s="23"/>
      <c r="F46" s="19"/>
      <c r="G46" s="23"/>
      <c r="H46" s="19"/>
      <c r="I46" s="23"/>
      <c r="J46" s="19"/>
      <c r="K46" s="23"/>
      <c r="L46" s="19"/>
      <c r="M46" s="23"/>
    </row>
    <row r="47" spans="1:13" s="13" customFormat="1" ht="12" customHeight="1" x14ac:dyDescent="0.2">
      <c r="A47" s="12" t="s">
        <v>14</v>
      </c>
      <c r="B47" s="12" t="s">
        <v>9</v>
      </c>
      <c r="C47" s="24">
        <f>SUM(E47:M47)</f>
        <v>1656230</v>
      </c>
      <c r="D47" s="12"/>
      <c r="E47" s="18">
        <f>SUM(E44:E45)</f>
        <v>975964</v>
      </c>
      <c r="F47" s="12"/>
      <c r="G47" s="18">
        <f>SUM(G44:G45)</f>
        <v>459064</v>
      </c>
      <c r="H47" s="12"/>
      <c r="I47" s="18">
        <f>SUM(I44:I45)</f>
        <v>30824</v>
      </c>
      <c r="J47" s="12"/>
      <c r="K47" s="18">
        <f>SUM(K44:K45)</f>
        <v>174970</v>
      </c>
      <c r="L47" s="12"/>
      <c r="M47" s="18">
        <f>SUM(M44:M45)</f>
        <v>15408</v>
      </c>
    </row>
    <row r="48" spans="1:13" s="13" customFormat="1" ht="12" customHeight="1" x14ac:dyDescent="0.2">
      <c r="A48" s="12"/>
      <c r="B48" s="12" t="s">
        <v>9</v>
      </c>
      <c r="C48" s="12"/>
      <c r="D48" s="12"/>
      <c r="E48" s="14"/>
      <c r="F48" s="12"/>
      <c r="G48" s="14"/>
      <c r="H48" s="12"/>
      <c r="I48" s="14"/>
      <c r="J48" s="12"/>
      <c r="K48" s="14"/>
      <c r="L48" s="12"/>
      <c r="M48" s="14"/>
    </row>
    <row r="49" spans="1:13" s="13" customFormat="1" ht="12" customHeight="1" x14ac:dyDescent="0.2">
      <c r="A49" s="12" t="s">
        <v>32</v>
      </c>
      <c r="B49" s="12" t="s">
        <v>9</v>
      </c>
      <c r="C49" s="12"/>
      <c r="D49" s="12"/>
      <c r="E49" s="14"/>
      <c r="F49" s="12"/>
      <c r="G49" s="14"/>
      <c r="H49" s="12"/>
      <c r="I49" s="14"/>
      <c r="J49" s="12"/>
      <c r="K49" s="14"/>
      <c r="L49" s="12"/>
      <c r="M49" s="14"/>
    </row>
    <row r="50" spans="1:13" s="13" customFormat="1" ht="12" customHeight="1" x14ac:dyDescent="0.2">
      <c r="A50" s="12" t="s">
        <v>35</v>
      </c>
      <c r="B50" s="12"/>
      <c r="C50" s="19">
        <f>SUM(E50:M50)</f>
        <v>256264</v>
      </c>
      <c r="D50" s="12"/>
      <c r="E50" s="14">
        <v>177603</v>
      </c>
      <c r="F50" s="12"/>
      <c r="G50" s="14">
        <v>77194</v>
      </c>
      <c r="H50" s="12"/>
      <c r="I50" s="14">
        <v>272</v>
      </c>
      <c r="J50" s="12"/>
      <c r="K50" s="14">
        <v>1195</v>
      </c>
      <c r="L50" s="12"/>
      <c r="M50" s="14">
        <v>0</v>
      </c>
    </row>
    <row r="51" spans="1:13" s="13" customFormat="1" ht="12" customHeight="1" x14ac:dyDescent="0.2">
      <c r="A51" s="12" t="s">
        <v>36</v>
      </c>
      <c r="B51" s="12"/>
      <c r="C51" s="19">
        <f>SUM(E51:M51)</f>
        <v>603600</v>
      </c>
      <c r="D51" s="19"/>
      <c r="E51" s="14">
        <v>311555</v>
      </c>
      <c r="F51" s="12"/>
      <c r="G51" s="14">
        <v>139127</v>
      </c>
      <c r="H51" s="12"/>
      <c r="I51" s="14">
        <v>36541</v>
      </c>
      <c r="J51" s="12"/>
      <c r="K51" s="14">
        <v>116377</v>
      </c>
      <c r="L51" s="12"/>
      <c r="M51" s="14">
        <v>0</v>
      </c>
    </row>
    <row r="52" spans="1:13" s="13" customFormat="1" ht="12" customHeight="1" x14ac:dyDescent="0.2">
      <c r="A52" s="12" t="s">
        <v>61</v>
      </c>
      <c r="B52" s="12"/>
      <c r="C52" s="19">
        <f>SUM(E52:M52)</f>
        <v>432017</v>
      </c>
      <c r="D52" s="19"/>
      <c r="E52" s="14">
        <v>271698</v>
      </c>
      <c r="F52" s="12"/>
      <c r="G52" s="14">
        <v>123155</v>
      </c>
      <c r="H52" s="12"/>
      <c r="I52" s="14">
        <v>8086</v>
      </c>
      <c r="J52" s="12"/>
      <c r="K52" s="14">
        <v>27891</v>
      </c>
      <c r="L52" s="12"/>
      <c r="M52" s="14">
        <v>1187</v>
      </c>
    </row>
    <row r="53" spans="1:13" s="13" customFormat="1" ht="12" customHeight="1" x14ac:dyDescent="0.2">
      <c r="A53" s="12" t="s">
        <v>37</v>
      </c>
      <c r="B53" s="12" t="s">
        <v>9</v>
      </c>
      <c r="C53" s="19">
        <f>SUM(E53:M53)</f>
        <v>229983</v>
      </c>
      <c r="D53" s="19"/>
      <c r="E53" s="14">
        <v>150969</v>
      </c>
      <c r="F53" s="12"/>
      <c r="G53" s="14">
        <v>65741</v>
      </c>
      <c r="H53" s="12"/>
      <c r="I53" s="14">
        <v>5984</v>
      </c>
      <c r="J53" s="12"/>
      <c r="K53" s="14">
        <v>7289</v>
      </c>
      <c r="L53" s="12"/>
      <c r="M53" s="14">
        <v>0</v>
      </c>
    </row>
    <row r="54" spans="1:13" s="13" customFormat="1" ht="12" customHeight="1" x14ac:dyDescent="0.2">
      <c r="A54" s="12" t="s">
        <v>58</v>
      </c>
      <c r="B54" s="12" t="s">
        <v>9</v>
      </c>
      <c r="C54" s="17">
        <f>SUM(E54:M54)</f>
        <v>98256</v>
      </c>
      <c r="D54" s="12"/>
      <c r="E54" s="18">
        <v>42004</v>
      </c>
      <c r="F54" s="12"/>
      <c r="G54" s="18">
        <v>52461</v>
      </c>
      <c r="H54" s="12"/>
      <c r="I54" s="18">
        <v>96</v>
      </c>
      <c r="J54" s="12"/>
      <c r="K54" s="18">
        <v>3695</v>
      </c>
      <c r="L54" s="12"/>
      <c r="M54" s="18">
        <v>0</v>
      </c>
    </row>
    <row r="55" spans="1:13" s="13" customFormat="1" ht="12" customHeight="1" x14ac:dyDescent="0.2">
      <c r="A55" s="12"/>
      <c r="B55" s="12"/>
      <c r="C55" s="22"/>
      <c r="D55" s="19"/>
      <c r="E55" s="23"/>
      <c r="F55" s="19"/>
      <c r="G55" s="23"/>
      <c r="H55" s="19"/>
      <c r="I55" s="23"/>
      <c r="J55" s="19"/>
      <c r="K55" s="23"/>
      <c r="L55" s="19"/>
      <c r="M55" s="23"/>
    </row>
    <row r="56" spans="1:13" s="13" customFormat="1" ht="12" customHeight="1" x14ac:dyDescent="0.2">
      <c r="A56" s="12" t="s">
        <v>15</v>
      </c>
      <c r="B56" s="12" t="s">
        <v>9</v>
      </c>
      <c r="C56" s="24">
        <f>SUM(E56:M56)</f>
        <v>1620120</v>
      </c>
      <c r="D56" s="12"/>
      <c r="E56" s="18">
        <f>SUM(E50:E54)</f>
        <v>953829</v>
      </c>
      <c r="F56" s="12"/>
      <c r="G56" s="18">
        <f>SUM(G50:G54)</f>
        <v>457678</v>
      </c>
      <c r="H56" s="12"/>
      <c r="I56" s="18">
        <f>SUM(I50:I54)</f>
        <v>50979</v>
      </c>
      <c r="J56" s="12"/>
      <c r="K56" s="18">
        <f>SUM(K50:K54)</f>
        <v>156447</v>
      </c>
      <c r="L56" s="12"/>
      <c r="M56" s="18">
        <f>SUM(M50:M54)</f>
        <v>1187</v>
      </c>
    </row>
    <row r="57" spans="1:13" s="13" customFormat="1" ht="12" customHeight="1" x14ac:dyDescent="0.2">
      <c r="A57" s="12"/>
      <c r="B57" s="12" t="s">
        <v>9</v>
      </c>
      <c r="C57" s="25"/>
      <c r="D57" s="12"/>
      <c r="E57" s="14"/>
      <c r="F57" s="12"/>
      <c r="G57" s="14"/>
      <c r="H57" s="12"/>
      <c r="I57" s="14"/>
      <c r="J57" s="12"/>
      <c r="K57" s="14"/>
      <c r="L57" s="12"/>
      <c r="M57" s="14"/>
    </row>
    <row r="58" spans="1:13" s="13" customFormat="1" ht="12" customHeight="1" x14ac:dyDescent="0.2">
      <c r="A58" s="12" t="s">
        <v>38</v>
      </c>
      <c r="B58" s="12" t="s">
        <v>9</v>
      </c>
      <c r="C58" s="25"/>
      <c r="D58" s="12"/>
      <c r="E58" s="14"/>
      <c r="F58" s="12"/>
      <c r="G58" s="14"/>
      <c r="H58" s="12"/>
      <c r="I58" s="14"/>
      <c r="J58" s="12"/>
      <c r="K58" s="14"/>
      <c r="L58" s="12"/>
      <c r="M58" s="14"/>
    </row>
    <row r="59" spans="1:13" s="13" customFormat="1" ht="12" customHeight="1" x14ac:dyDescent="0.2">
      <c r="A59" s="12" t="s">
        <v>39</v>
      </c>
      <c r="B59" s="12" t="s">
        <v>9</v>
      </c>
      <c r="C59" s="12">
        <f t="shared" ref="C59:C72" si="2">SUM(E59:M59)</f>
        <v>-43961</v>
      </c>
      <c r="D59" s="12"/>
      <c r="E59" s="14">
        <v>0</v>
      </c>
      <c r="F59" s="12"/>
      <c r="G59" s="14">
        <v>0</v>
      </c>
      <c r="H59" s="12"/>
      <c r="I59" s="14">
        <v>0</v>
      </c>
      <c r="J59" s="12"/>
      <c r="K59" s="14">
        <v>-43961</v>
      </c>
      <c r="L59" s="12"/>
      <c r="M59" s="14">
        <v>0</v>
      </c>
    </row>
    <row r="60" spans="1:13" s="13" customFormat="1" ht="12" customHeight="1" x14ac:dyDescent="0.2">
      <c r="A60" s="12" t="s">
        <v>40</v>
      </c>
      <c r="B60" s="12" t="s">
        <v>9</v>
      </c>
      <c r="C60" s="12">
        <f t="shared" si="2"/>
        <v>37694</v>
      </c>
      <c r="D60" s="12"/>
      <c r="E60" s="14">
        <v>0</v>
      </c>
      <c r="F60" s="12"/>
      <c r="G60" s="14">
        <v>0</v>
      </c>
      <c r="H60" s="12"/>
      <c r="I60" s="14">
        <v>0</v>
      </c>
      <c r="J60" s="12"/>
      <c r="K60" s="14">
        <v>37694</v>
      </c>
      <c r="L60" s="12"/>
      <c r="M60" s="14">
        <v>0</v>
      </c>
    </row>
    <row r="61" spans="1:13" s="13" customFormat="1" ht="12" customHeight="1" x14ac:dyDescent="0.2">
      <c r="A61" s="12" t="s">
        <v>41</v>
      </c>
      <c r="B61" s="12" t="s">
        <v>9</v>
      </c>
      <c r="C61" s="12">
        <f t="shared" si="2"/>
        <v>588544</v>
      </c>
      <c r="D61" s="12"/>
      <c r="E61" s="14">
        <v>374479</v>
      </c>
      <c r="F61" s="12"/>
      <c r="G61" s="14">
        <v>161653</v>
      </c>
      <c r="H61" s="12"/>
      <c r="I61" s="14">
        <v>16626</v>
      </c>
      <c r="J61" s="12"/>
      <c r="K61" s="14">
        <v>35786</v>
      </c>
      <c r="L61" s="12"/>
      <c r="M61" s="14">
        <v>0</v>
      </c>
    </row>
    <row r="62" spans="1:13" s="13" customFormat="1" ht="12" customHeight="1" x14ac:dyDescent="0.2">
      <c r="A62" s="12" t="s">
        <v>73</v>
      </c>
      <c r="B62" s="12" t="s">
        <v>9</v>
      </c>
      <c r="C62" s="12">
        <f>SUM(E62:M62)</f>
        <v>27937</v>
      </c>
      <c r="D62" s="12"/>
      <c r="E62" s="14">
        <v>0</v>
      </c>
      <c r="F62" s="12"/>
      <c r="G62" s="14">
        <v>0</v>
      </c>
      <c r="H62" s="12"/>
      <c r="I62" s="14">
        <v>0</v>
      </c>
      <c r="J62" s="12"/>
      <c r="K62" s="14">
        <v>27937</v>
      </c>
      <c r="L62" s="12"/>
      <c r="M62" s="14">
        <v>0</v>
      </c>
    </row>
    <row r="63" spans="1:13" s="13" customFormat="1" ht="12" customHeight="1" x14ac:dyDescent="0.2">
      <c r="A63" s="12" t="s">
        <v>63</v>
      </c>
      <c r="B63" s="12" t="s">
        <v>9</v>
      </c>
      <c r="C63" s="12">
        <f t="shared" si="2"/>
        <v>618128</v>
      </c>
      <c r="D63" s="12"/>
      <c r="E63" s="14">
        <v>267862</v>
      </c>
      <c r="F63" s="12"/>
      <c r="G63" s="14">
        <v>119585</v>
      </c>
      <c r="H63" s="12"/>
      <c r="I63" s="14">
        <v>156</v>
      </c>
      <c r="J63" s="12"/>
      <c r="K63" s="14">
        <v>217030</v>
      </c>
      <c r="L63" s="12"/>
      <c r="M63" s="14">
        <v>13495</v>
      </c>
    </row>
    <row r="64" spans="1:13" s="13" customFormat="1" ht="12" customHeight="1" x14ac:dyDescent="0.2">
      <c r="A64" s="12" t="s">
        <v>42</v>
      </c>
      <c r="B64" s="12" t="s">
        <v>9</v>
      </c>
      <c r="C64" s="12">
        <f t="shared" si="2"/>
        <v>812178</v>
      </c>
      <c r="D64" s="12"/>
      <c r="E64" s="14">
        <v>518722</v>
      </c>
      <c r="F64" s="12"/>
      <c r="G64" s="14">
        <v>229841</v>
      </c>
      <c r="H64" s="12"/>
      <c r="I64" s="14">
        <v>17166</v>
      </c>
      <c r="J64" s="12"/>
      <c r="K64" s="14">
        <v>44551</v>
      </c>
      <c r="L64" s="12"/>
      <c r="M64" s="14">
        <v>1898</v>
      </c>
    </row>
    <row r="65" spans="1:13" s="13" customFormat="1" ht="12" customHeight="1" x14ac:dyDescent="0.2">
      <c r="A65" s="12" t="s">
        <v>54</v>
      </c>
      <c r="B65" s="12"/>
      <c r="C65" s="12">
        <f t="shared" si="2"/>
        <v>94923</v>
      </c>
      <c r="D65" s="12"/>
      <c r="E65" s="14">
        <v>0</v>
      </c>
      <c r="F65" s="12"/>
      <c r="G65" s="14">
        <v>0</v>
      </c>
      <c r="H65" s="12"/>
      <c r="I65" s="14">
        <v>0</v>
      </c>
      <c r="J65" s="12"/>
      <c r="K65" s="14">
        <v>94923</v>
      </c>
      <c r="L65" s="12"/>
      <c r="M65" s="14">
        <v>0</v>
      </c>
    </row>
    <row r="66" spans="1:13" s="13" customFormat="1" ht="12" customHeight="1" x14ac:dyDescent="0.2">
      <c r="A66" s="12" t="s">
        <v>78</v>
      </c>
      <c r="B66" s="12"/>
      <c r="C66" s="12">
        <f t="shared" si="2"/>
        <v>28</v>
      </c>
      <c r="D66" s="12"/>
      <c r="E66" s="14">
        <v>0</v>
      </c>
      <c r="F66" s="12"/>
      <c r="G66" s="14">
        <v>0</v>
      </c>
      <c r="H66" s="12"/>
      <c r="I66" s="14">
        <v>0</v>
      </c>
      <c r="J66" s="12"/>
      <c r="K66" s="14">
        <v>28</v>
      </c>
      <c r="L66" s="12"/>
      <c r="M66" s="14">
        <v>0</v>
      </c>
    </row>
    <row r="67" spans="1:13" s="13" customFormat="1" ht="12" customHeight="1" x14ac:dyDescent="0.2">
      <c r="A67" s="12" t="s">
        <v>43</v>
      </c>
      <c r="B67" s="12" t="s">
        <v>9</v>
      </c>
      <c r="C67" s="12">
        <f t="shared" si="2"/>
        <v>159545</v>
      </c>
      <c r="D67" s="12"/>
      <c r="E67" s="14">
        <v>108912</v>
      </c>
      <c r="F67" s="12"/>
      <c r="G67" s="14">
        <v>48445</v>
      </c>
      <c r="H67" s="12"/>
      <c r="I67" s="14">
        <v>0</v>
      </c>
      <c r="J67" s="12"/>
      <c r="K67" s="14">
        <v>2188</v>
      </c>
      <c r="L67" s="12"/>
      <c r="M67" s="14">
        <v>0</v>
      </c>
    </row>
    <row r="68" spans="1:13" s="13" customFormat="1" ht="12" customHeight="1" x14ac:dyDescent="0.2">
      <c r="A68" s="12" t="s">
        <v>59</v>
      </c>
      <c r="B68" s="12" t="s">
        <v>9</v>
      </c>
      <c r="C68" s="12">
        <f t="shared" si="2"/>
        <v>93089</v>
      </c>
      <c r="D68" s="12"/>
      <c r="E68" s="14">
        <v>46467</v>
      </c>
      <c r="F68" s="12"/>
      <c r="G68" s="14">
        <v>21184</v>
      </c>
      <c r="H68" s="12"/>
      <c r="I68" s="14">
        <v>1759</v>
      </c>
      <c r="J68" s="12"/>
      <c r="K68" s="14">
        <v>23679</v>
      </c>
      <c r="L68" s="12"/>
      <c r="M68" s="14">
        <v>0</v>
      </c>
    </row>
    <row r="69" spans="1:13" s="13" customFormat="1" ht="12" customHeight="1" x14ac:dyDescent="0.2">
      <c r="A69" s="12" t="s">
        <v>72</v>
      </c>
      <c r="B69" s="12" t="s">
        <v>9</v>
      </c>
      <c r="C69" s="12">
        <f>SUM(E69:M69)</f>
        <v>258371</v>
      </c>
      <c r="D69" s="12"/>
      <c r="E69" s="14">
        <v>89436</v>
      </c>
      <c r="F69" s="12"/>
      <c r="G69" s="14">
        <v>40151</v>
      </c>
      <c r="H69" s="12"/>
      <c r="I69" s="14">
        <v>1955</v>
      </c>
      <c r="J69" s="12"/>
      <c r="K69" s="14">
        <v>126829</v>
      </c>
      <c r="L69" s="12"/>
      <c r="M69" s="14">
        <v>0</v>
      </c>
    </row>
    <row r="70" spans="1:13" s="13" customFormat="1" ht="12" customHeight="1" x14ac:dyDescent="0.2">
      <c r="A70" s="12" t="s">
        <v>44</v>
      </c>
      <c r="B70" s="12"/>
      <c r="C70" s="12">
        <f t="shared" si="2"/>
        <v>46</v>
      </c>
      <c r="D70" s="12"/>
      <c r="E70" s="14">
        <v>0</v>
      </c>
      <c r="F70" s="12"/>
      <c r="G70" s="14">
        <v>0</v>
      </c>
      <c r="H70" s="12"/>
      <c r="I70" s="14">
        <v>301</v>
      </c>
      <c r="J70" s="12"/>
      <c r="K70" s="14">
        <v>-255</v>
      </c>
      <c r="L70" s="12"/>
      <c r="M70" s="14">
        <v>0</v>
      </c>
    </row>
    <row r="71" spans="1:13" s="13" customFormat="1" ht="12" customHeight="1" x14ac:dyDescent="0.2">
      <c r="A71" s="12" t="s">
        <v>69</v>
      </c>
      <c r="B71" s="12"/>
      <c r="C71" s="12">
        <f t="shared" si="2"/>
        <v>75178</v>
      </c>
      <c r="D71" s="12"/>
      <c r="E71" s="14">
        <v>0</v>
      </c>
      <c r="F71" s="12"/>
      <c r="G71" s="14">
        <v>0</v>
      </c>
      <c r="H71" s="12"/>
      <c r="I71" s="14">
        <v>0</v>
      </c>
      <c r="J71" s="12"/>
      <c r="K71" s="14">
        <v>75178</v>
      </c>
      <c r="L71" s="12"/>
      <c r="M71" s="14">
        <v>0</v>
      </c>
    </row>
    <row r="72" spans="1:13" s="13" customFormat="1" ht="12" customHeight="1" x14ac:dyDescent="0.2">
      <c r="A72" s="12" t="s">
        <v>45</v>
      </c>
      <c r="B72" s="12" t="s">
        <v>9</v>
      </c>
      <c r="C72" s="24">
        <f t="shared" si="2"/>
        <v>93317</v>
      </c>
      <c r="D72" s="12"/>
      <c r="E72" s="14">
        <v>0</v>
      </c>
      <c r="F72" s="12"/>
      <c r="G72" s="14">
        <v>0</v>
      </c>
      <c r="H72" s="12"/>
      <c r="I72" s="14">
        <v>0</v>
      </c>
      <c r="J72" s="12"/>
      <c r="K72" s="14">
        <v>93317</v>
      </c>
      <c r="L72" s="12"/>
      <c r="M72" s="14">
        <v>0</v>
      </c>
    </row>
    <row r="73" spans="1:13" s="13" customFormat="1" ht="12" customHeight="1" x14ac:dyDescent="0.2">
      <c r="A73" s="12"/>
      <c r="B73" s="12" t="s">
        <v>9</v>
      </c>
      <c r="C73" s="12"/>
      <c r="D73" s="12"/>
      <c r="E73" s="23" t="s">
        <v>9</v>
      </c>
      <c r="F73" s="12"/>
      <c r="G73" s="23" t="s">
        <v>9</v>
      </c>
      <c r="H73" s="12"/>
      <c r="I73" s="23" t="s">
        <v>9</v>
      </c>
      <c r="J73" s="12"/>
      <c r="K73" s="23" t="s">
        <v>9</v>
      </c>
      <c r="L73" s="12"/>
      <c r="M73" s="23" t="s">
        <v>9</v>
      </c>
    </row>
    <row r="74" spans="1:13" s="13" customFormat="1" ht="12" customHeight="1" x14ac:dyDescent="0.2">
      <c r="A74" s="12" t="s">
        <v>18</v>
      </c>
      <c r="B74" s="12" t="s">
        <v>9</v>
      </c>
      <c r="C74" s="24">
        <f>SUM(E74:M74)</f>
        <v>2815017</v>
      </c>
      <c r="D74" s="12"/>
      <c r="E74" s="18">
        <f>SUM(E59:E73)</f>
        <v>1405878</v>
      </c>
      <c r="F74" s="12"/>
      <c r="G74" s="18">
        <f>SUM(G59:G73)</f>
        <v>620859</v>
      </c>
      <c r="H74" s="12"/>
      <c r="I74" s="18">
        <f>SUM(I59:I73)</f>
        <v>37963</v>
      </c>
      <c r="J74" s="12"/>
      <c r="K74" s="18">
        <f>SUM(K59:K73)</f>
        <v>734924</v>
      </c>
      <c r="L74" s="12"/>
      <c r="M74" s="18">
        <f>SUM(M59:M73)</f>
        <v>15393</v>
      </c>
    </row>
    <row r="75" spans="1:13" s="13" customFormat="1" ht="12" customHeight="1" x14ac:dyDescent="0.2">
      <c r="A75" s="12"/>
      <c r="B75" s="12"/>
      <c r="C75" s="19"/>
      <c r="D75" s="12"/>
      <c r="E75" s="20"/>
      <c r="F75" s="12"/>
      <c r="G75" s="20"/>
      <c r="H75" s="12"/>
      <c r="I75" s="20"/>
      <c r="J75" s="12"/>
      <c r="K75" s="20"/>
      <c r="L75" s="12"/>
      <c r="M75" s="20"/>
    </row>
    <row r="76" spans="1:13" s="13" customFormat="1" ht="12" customHeight="1" x14ac:dyDescent="0.2">
      <c r="A76" s="12" t="s">
        <v>70</v>
      </c>
      <c r="B76" s="12"/>
      <c r="C76" s="26">
        <f>SUM(E76:M76)</f>
        <v>30716</v>
      </c>
      <c r="D76" s="12"/>
      <c r="E76" s="27">
        <v>0</v>
      </c>
      <c r="F76" s="12"/>
      <c r="G76" s="27">
        <v>30716</v>
      </c>
      <c r="H76" s="12"/>
      <c r="I76" s="27">
        <v>0</v>
      </c>
      <c r="J76" s="12"/>
      <c r="K76" s="27">
        <v>0</v>
      </c>
      <c r="L76" s="12"/>
      <c r="M76" s="27">
        <v>0</v>
      </c>
    </row>
    <row r="77" spans="1:13" s="13" customFormat="1" ht="12" customHeight="1" x14ac:dyDescent="0.2">
      <c r="A77" s="12"/>
      <c r="B77" s="12"/>
      <c r="C77" s="20"/>
      <c r="D77" s="19"/>
      <c r="E77" s="20"/>
      <c r="F77" s="19"/>
      <c r="G77" s="20"/>
      <c r="H77" s="19"/>
      <c r="I77" s="20"/>
      <c r="J77" s="19"/>
      <c r="K77" s="20"/>
      <c r="L77" s="19"/>
      <c r="M77" s="20"/>
    </row>
    <row r="78" spans="1:13" s="13" customFormat="1" ht="12" customHeight="1" x14ac:dyDescent="0.2">
      <c r="A78" s="12" t="s">
        <v>16</v>
      </c>
      <c r="B78" s="12" t="s">
        <v>9</v>
      </c>
      <c r="C78" s="24">
        <f>SUM(E78:M78)</f>
        <v>2845733</v>
      </c>
      <c r="D78" s="12"/>
      <c r="E78" s="18">
        <f>SUM(E74:E76)</f>
        <v>1405878</v>
      </c>
      <c r="F78" s="12"/>
      <c r="G78" s="18">
        <f>SUM(G74:G76)</f>
        <v>651575</v>
      </c>
      <c r="H78" s="12"/>
      <c r="I78" s="18">
        <f>SUM(I74:I76)</f>
        <v>37963</v>
      </c>
      <c r="J78" s="12"/>
      <c r="K78" s="18">
        <f>SUM(K74:K76)</f>
        <v>734924</v>
      </c>
      <c r="L78" s="12"/>
      <c r="M78" s="18">
        <f>SUM(M74:M76)</f>
        <v>15393</v>
      </c>
    </row>
    <row r="79" spans="1:13" s="13" customFormat="1" ht="12" customHeight="1" x14ac:dyDescent="0.2">
      <c r="A79" s="12"/>
      <c r="B79" s="12" t="s">
        <v>9</v>
      </c>
      <c r="C79" s="12"/>
      <c r="D79" s="12"/>
      <c r="E79" s="14"/>
      <c r="F79" s="12"/>
      <c r="G79" s="14"/>
      <c r="H79" s="12"/>
      <c r="I79" s="14"/>
      <c r="J79" s="12"/>
      <c r="K79" s="14"/>
      <c r="L79" s="12"/>
      <c r="M79" s="14"/>
    </row>
    <row r="80" spans="1:13" s="13" customFormat="1" ht="12" customHeight="1" x14ac:dyDescent="0.2">
      <c r="A80" s="12" t="s">
        <v>46</v>
      </c>
      <c r="B80" s="12" t="s">
        <v>9</v>
      </c>
      <c r="C80" s="12"/>
      <c r="D80" s="12"/>
      <c r="E80" s="14"/>
      <c r="F80" s="12"/>
      <c r="G80" s="14"/>
      <c r="H80" s="12"/>
      <c r="I80" s="14"/>
      <c r="J80" s="12"/>
      <c r="K80" s="14"/>
      <c r="L80" s="12"/>
      <c r="M80" s="14"/>
    </row>
    <row r="81" spans="1:13" s="13" customFormat="1" ht="12" customHeight="1" x14ac:dyDescent="0.2">
      <c r="A81" s="12" t="s">
        <v>47</v>
      </c>
      <c r="B81" s="12" t="s">
        <v>9</v>
      </c>
      <c r="C81" s="12">
        <f t="shared" ref="C81:C93" si="3">SUM(E81:M81)</f>
        <v>103737</v>
      </c>
      <c r="D81" s="12"/>
      <c r="E81" s="14">
        <v>69606</v>
      </c>
      <c r="F81" s="12"/>
      <c r="G81" s="14">
        <v>39744</v>
      </c>
      <c r="H81" s="12"/>
      <c r="I81" s="14">
        <v>703</v>
      </c>
      <c r="J81" s="12"/>
      <c r="K81" s="14">
        <v>-6316</v>
      </c>
      <c r="L81" s="12"/>
      <c r="M81" s="14">
        <v>0</v>
      </c>
    </row>
    <row r="82" spans="1:13" s="13" customFormat="1" ht="12" customHeight="1" x14ac:dyDescent="0.2">
      <c r="A82" s="12" t="s">
        <v>62</v>
      </c>
      <c r="B82" s="12"/>
      <c r="C82" s="12">
        <f t="shared" si="3"/>
        <v>1986</v>
      </c>
      <c r="D82" s="12"/>
      <c r="E82" s="14">
        <v>0</v>
      </c>
      <c r="F82" s="12"/>
      <c r="G82" s="14">
        <v>0</v>
      </c>
      <c r="H82" s="12"/>
      <c r="I82" s="14">
        <v>0</v>
      </c>
      <c r="J82" s="12"/>
      <c r="K82" s="14">
        <v>1986</v>
      </c>
      <c r="L82" s="12"/>
      <c r="M82" s="14">
        <v>0</v>
      </c>
    </row>
    <row r="83" spans="1:13" s="13" customFormat="1" ht="12" customHeight="1" x14ac:dyDescent="0.2">
      <c r="A83" s="12" t="s">
        <v>48</v>
      </c>
      <c r="B83" s="12" t="s">
        <v>9</v>
      </c>
      <c r="C83" s="12">
        <f t="shared" si="3"/>
        <v>905634</v>
      </c>
      <c r="D83" s="12"/>
      <c r="E83" s="14">
        <v>512031</v>
      </c>
      <c r="F83" s="12"/>
      <c r="G83" s="14">
        <v>242448</v>
      </c>
      <c r="H83" s="12"/>
      <c r="I83" s="14">
        <v>1335</v>
      </c>
      <c r="J83" s="12"/>
      <c r="K83" s="14">
        <v>149820</v>
      </c>
      <c r="L83" s="12"/>
      <c r="M83" s="14">
        <v>0</v>
      </c>
    </row>
    <row r="84" spans="1:13" s="13" customFormat="1" ht="12" customHeight="1" x14ac:dyDescent="0.2">
      <c r="A84" s="12" t="s">
        <v>49</v>
      </c>
      <c r="B84" s="12"/>
      <c r="C84" s="12">
        <f t="shared" si="3"/>
        <v>462994</v>
      </c>
      <c r="D84" s="12"/>
      <c r="E84" s="14">
        <v>290245</v>
      </c>
      <c r="F84" s="12"/>
      <c r="G84" s="14">
        <v>130996</v>
      </c>
      <c r="H84" s="12"/>
      <c r="I84" s="14">
        <v>328</v>
      </c>
      <c r="J84" s="12"/>
      <c r="K84" s="14">
        <v>28252</v>
      </c>
      <c r="L84" s="12"/>
      <c r="M84" s="14">
        <v>13173</v>
      </c>
    </row>
    <row r="85" spans="1:13" s="13" customFormat="1" ht="12" customHeight="1" x14ac:dyDescent="0.2">
      <c r="A85" s="12" t="s">
        <v>50</v>
      </c>
      <c r="B85" s="12" t="s">
        <v>9</v>
      </c>
      <c r="C85" s="12">
        <f t="shared" si="3"/>
        <v>361504</v>
      </c>
      <c r="D85" s="12"/>
      <c r="E85" s="14">
        <v>181803</v>
      </c>
      <c r="F85" s="12"/>
      <c r="G85" s="14">
        <v>78736</v>
      </c>
      <c r="H85" s="12"/>
      <c r="I85" s="14">
        <v>179</v>
      </c>
      <c r="J85" s="12"/>
      <c r="K85" s="14">
        <v>100786</v>
      </c>
      <c r="L85" s="12"/>
      <c r="M85" s="14">
        <v>0</v>
      </c>
    </row>
    <row r="86" spans="1:13" s="13" customFormat="1" ht="12" customHeight="1" x14ac:dyDescent="0.2">
      <c r="A86" s="12" t="s">
        <v>51</v>
      </c>
      <c r="B86" s="12"/>
      <c r="C86" s="12">
        <f t="shared" si="3"/>
        <v>684637</v>
      </c>
      <c r="D86" s="12"/>
      <c r="E86" s="14">
        <v>0</v>
      </c>
      <c r="F86" s="12"/>
      <c r="G86" s="14">
        <v>0</v>
      </c>
      <c r="H86" s="12"/>
      <c r="I86" s="14">
        <v>0</v>
      </c>
      <c r="J86" s="12"/>
      <c r="K86" s="14">
        <v>684637</v>
      </c>
      <c r="L86" s="12"/>
      <c r="M86" s="14">
        <v>0</v>
      </c>
    </row>
    <row r="87" spans="1:13" s="13" customFormat="1" ht="12" customHeight="1" x14ac:dyDescent="0.2">
      <c r="A87" s="12" t="s">
        <v>52</v>
      </c>
      <c r="B87" s="12" t="s">
        <v>9</v>
      </c>
      <c r="C87" s="19">
        <f t="shared" si="3"/>
        <v>239087</v>
      </c>
      <c r="D87" s="12"/>
      <c r="E87" s="14">
        <v>0</v>
      </c>
      <c r="F87" s="12"/>
      <c r="G87" s="14">
        <v>0</v>
      </c>
      <c r="H87" s="12"/>
      <c r="I87" s="14">
        <v>0</v>
      </c>
      <c r="J87" s="12"/>
      <c r="K87" s="14">
        <v>239087</v>
      </c>
      <c r="L87" s="12"/>
      <c r="M87" s="14">
        <v>0</v>
      </c>
    </row>
    <row r="88" spans="1:13" s="13" customFormat="1" ht="12" customHeight="1" x14ac:dyDescent="0.2">
      <c r="A88" s="12"/>
      <c r="B88" s="12"/>
      <c r="C88" s="22"/>
      <c r="D88" s="19"/>
      <c r="E88" s="23"/>
      <c r="F88" s="19"/>
      <c r="G88" s="23"/>
      <c r="H88" s="19"/>
      <c r="I88" s="23"/>
      <c r="J88" s="19"/>
      <c r="K88" s="23"/>
      <c r="L88" s="19"/>
      <c r="M88" s="23"/>
    </row>
    <row r="89" spans="1:13" s="13" customFormat="1" ht="12" customHeight="1" x14ac:dyDescent="0.2">
      <c r="A89" s="12" t="s">
        <v>17</v>
      </c>
      <c r="B89" s="12" t="s">
        <v>9</v>
      </c>
      <c r="C89" s="12">
        <f>SUM(C81:C88)</f>
        <v>2759579</v>
      </c>
      <c r="D89" s="12"/>
      <c r="E89" s="18">
        <f>SUM(E81:E87)</f>
        <v>1053685</v>
      </c>
      <c r="F89" s="12"/>
      <c r="G89" s="18">
        <f>SUM(G81:G87)</f>
        <v>491924</v>
      </c>
      <c r="H89" s="12"/>
      <c r="I89" s="18">
        <f>SUM(I81:I87)</f>
        <v>2545</v>
      </c>
      <c r="J89" s="12"/>
      <c r="K89" s="18">
        <f>SUM(K81:K87)</f>
        <v>1198252</v>
      </c>
      <c r="L89" s="12"/>
      <c r="M89" s="18">
        <f>SUM(M81:M87)</f>
        <v>13173</v>
      </c>
    </row>
    <row r="90" spans="1:13" s="13" customFormat="1" ht="12" customHeight="1" x14ac:dyDescent="0.2">
      <c r="A90" s="12"/>
      <c r="B90" s="12" t="s">
        <v>9</v>
      </c>
      <c r="C90" s="28"/>
      <c r="D90" s="12"/>
      <c r="E90" s="14"/>
      <c r="F90" s="12"/>
      <c r="G90" s="14"/>
      <c r="H90" s="12"/>
      <c r="I90" s="14"/>
      <c r="J90" s="12"/>
      <c r="K90" s="14"/>
      <c r="L90" s="12"/>
      <c r="M90" s="14"/>
    </row>
    <row r="91" spans="1:13" s="13" customFormat="1" ht="12" customHeight="1" x14ac:dyDescent="0.2">
      <c r="A91" s="12" t="s">
        <v>53</v>
      </c>
      <c r="B91" s="12" t="s">
        <v>9</v>
      </c>
      <c r="C91" s="12">
        <f t="shared" si="3"/>
        <v>1556634</v>
      </c>
      <c r="D91" s="12"/>
      <c r="E91" s="18">
        <v>0</v>
      </c>
      <c r="F91" s="12"/>
      <c r="G91" s="18">
        <v>0</v>
      </c>
      <c r="H91" s="12"/>
      <c r="I91" s="18">
        <v>0</v>
      </c>
      <c r="J91" s="12"/>
      <c r="K91" s="18">
        <v>1556634</v>
      </c>
      <c r="L91" s="12"/>
      <c r="M91" s="18">
        <v>0</v>
      </c>
    </row>
    <row r="92" spans="1:13" s="13" customFormat="1" ht="12" customHeight="1" x14ac:dyDescent="0.2">
      <c r="A92" s="12" t="s">
        <v>10</v>
      </c>
      <c r="B92" s="12" t="s">
        <v>9</v>
      </c>
      <c r="C92" s="28"/>
      <c r="D92" s="12"/>
      <c r="E92" s="14"/>
      <c r="F92" s="12"/>
      <c r="G92" s="14"/>
      <c r="H92" s="12"/>
      <c r="I92" s="14"/>
      <c r="J92" s="12"/>
      <c r="K92" s="14"/>
      <c r="L92" s="12"/>
      <c r="M92" s="14"/>
    </row>
    <row r="93" spans="1:13" s="13" customFormat="1" ht="12" customHeight="1" x14ac:dyDescent="0.2">
      <c r="A93" s="12" t="s">
        <v>55</v>
      </c>
      <c r="B93" s="12" t="s">
        <v>9</v>
      </c>
      <c r="C93" s="17">
        <f t="shared" si="3"/>
        <v>22504903</v>
      </c>
      <c r="D93" s="12"/>
      <c r="E93" s="18">
        <f>E41+E47+E56+E78+E89+E91</f>
        <v>10944643</v>
      </c>
      <c r="F93" s="12"/>
      <c r="G93" s="18">
        <f>G41+G47+G56+G78+G89+G91</f>
        <v>5002778</v>
      </c>
      <c r="H93" s="12"/>
      <c r="I93" s="18">
        <f>I41+I47+I56+I78+I89+I91</f>
        <v>138624</v>
      </c>
      <c r="J93" s="12"/>
      <c r="K93" s="18">
        <f>K41+K47+K56+K78+K89+K91</f>
        <v>6371270</v>
      </c>
      <c r="L93" s="12"/>
      <c r="M93" s="18">
        <f>M41+M47+M56+M78+M89+M91</f>
        <v>47588</v>
      </c>
    </row>
    <row r="94" spans="1:13" s="13" customFormat="1" ht="12" customHeight="1" x14ac:dyDescent="0.2">
      <c r="A94" s="12"/>
      <c r="B94" s="12"/>
      <c r="C94" s="12"/>
      <c r="D94" s="12"/>
      <c r="E94" s="20"/>
      <c r="F94" s="12"/>
      <c r="G94" s="20"/>
      <c r="H94" s="12"/>
      <c r="I94" s="20"/>
      <c r="J94" s="12"/>
      <c r="K94" s="20"/>
      <c r="L94" s="12"/>
      <c r="M94" s="20"/>
    </row>
    <row r="95" spans="1:13" s="13" customFormat="1" ht="12" customHeight="1" x14ac:dyDescent="0.2">
      <c r="A95" s="12" t="s">
        <v>64</v>
      </c>
      <c r="B95" s="12"/>
      <c r="C95" s="12"/>
      <c r="D95" s="12"/>
      <c r="E95" s="20"/>
      <c r="F95" s="12"/>
      <c r="G95" s="20"/>
      <c r="H95" s="12"/>
      <c r="I95" s="20"/>
      <c r="J95" s="12"/>
      <c r="K95" s="20"/>
      <c r="L95" s="12"/>
      <c r="M95" s="20"/>
    </row>
    <row r="96" spans="1:13" s="13" customFormat="1" ht="12" customHeight="1" x14ac:dyDescent="0.2">
      <c r="A96" s="12" t="s">
        <v>65</v>
      </c>
      <c r="B96" s="12"/>
      <c r="C96" s="26">
        <f>SUM(E96:M96)</f>
        <v>-14663</v>
      </c>
      <c r="D96" s="12"/>
      <c r="E96" s="27">
        <v>0</v>
      </c>
      <c r="F96" s="12"/>
      <c r="G96" s="27">
        <v>0</v>
      </c>
      <c r="H96" s="12"/>
      <c r="I96" s="27">
        <v>0</v>
      </c>
      <c r="J96" s="12"/>
      <c r="K96" s="27">
        <f>-1-14662</f>
        <v>-14663</v>
      </c>
      <c r="L96" s="12"/>
      <c r="M96" s="27">
        <v>0</v>
      </c>
    </row>
    <row r="97" spans="1:13" s="13" customFormat="1" ht="12" customHeight="1" x14ac:dyDescent="0.2">
      <c r="A97" s="12"/>
      <c r="B97" s="12"/>
      <c r="C97" s="19"/>
      <c r="D97" s="12"/>
      <c r="E97" s="20"/>
      <c r="F97" s="12"/>
      <c r="G97" s="20"/>
      <c r="H97" s="12"/>
      <c r="I97" s="20"/>
      <c r="J97" s="12"/>
      <c r="K97" s="20"/>
      <c r="L97" s="12"/>
      <c r="M97" s="20"/>
    </row>
    <row r="98" spans="1:13" s="13" customFormat="1" ht="12" customHeight="1" thickBot="1" x14ac:dyDescent="0.25">
      <c r="A98" s="12" t="s">
        <v>11</v>
      </c>
      <c r="B98" s="12" t="s">
        <v>9</v>
      </c>
      <c r="C98" s="29">
        <f>SUM(E98:M98)</f>
        <v>22490240</v>
      </c>
      <c r="D98" s="12"/>
      <c r="E98" s="29">
        <f>SUM(E93,E96)</f>
        <v>10944643</v>
      </c>
      <c r="F98" s="12"/>
      <c r="G98" s="29">
        <f>SUM(G93,G96)</f>
        <v>5002778</v>
      </c>
      <c r="H98" s="12"/>
      <c r="I98" s="29">
        <f>SUM(I93,I96)</f>
        <v>138624</v>
      </c>
      <c r="J98" s="12"/>
      <c r="K98" s="29">
        <f>SUM(K93,K96)</f>
        <v>6356607</v>
      </c>
      <c r="L98" s="12"/>
      <c r="M98" s="29">
        <f>SUM(M93,M96)</f>
        <v>47588</v>
      </c>
    </row>
    <row r="99" spans="1:13" s="13" customFormat="1" ht="12.75" thickTop="1" x14ac:dyDescent="0.2">
      <c r="B99" s="13" t="s">
        <v>9</v>
      </c>
      <c r="C99" s="30">
        <v>22490240.550000001</v>
      </c>
      <c r="E99" s="30">
        <v>10944642.59</v>
      </c>
      <c r="G99" s="30">
        <v>5002777.58</v>
      </c>
      <c r="I99" s="30">
        <v>138623.85</v>
      </c>
      <c r="K99" s="30">
        <v>6356608.4800000004</v>
      </c>
      <c r="M99" s="30">
        <v>47588.05</v>
      </c>
    </row>
    <row r="100" spans="1:13" s="13" customFormat="1" x14ac:dyDescent="0.2">
      <c r="C100" s="13">
        <f>C99-C98</f>
        <v>0.55000000074505806</v>
      </c>
      <c r="E100" s="13">
        <f>E99-E98</f>
        <v>-0.41000000014901161</v>
      </c>
      <c r="G100" s="13">
        <f>G99-G98</f>
        <v>-0.41999999992549419</v>
      </c>
      <c r="I100" s="13">
        <f>I99-I98</f>
        <v>-0.14999999999417923</v>
      </c>
      <c r="K100" s="13">
        <f>K99-K98</f>
        <v>1.4800000004470348</v>
      </c>
      <c r="M100" s="13">
        <f>M99-M98</f>
        <v>5.0000000002910383E-2</v>
      </c>
    </row>
  </sheetData>
  <phoneticPr fontId="0" type="noConversion"/>
  <conditionalFormatting sqref="A12:M98">
    <cfRule type="expression" dxfId="0" priority="1" stopIfTrue="1">
      <formula>MOD(ROW(),2)=1</formula>
    </cfRule>
  </conditionalFormatting>
  <printOptions horizontalCentered="1"/>
  <pageMargins left="0.7" right="0.7" top="0.75" bottom="0.75" header="0.3" footer="0.3"/>
  <pageSetup scale="91" fitToHeight="0" orientation="landscape" horizontalDpi="2400" verticalDpi="2400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 C-2A</vt:lpstr>
      <vt:lpstr>'Analysis C-2A'!Print_Area</vt:lpstr>
      <vt:lpstr>'Analysis C-2A'!Print_Titles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C-2A</dc:title>
  <dc:subject>Current Unrestriced Expenditures</dc:subject>
  <dc:creator>Accounting Services</dc:creator>
  <cp:keywords>FY 9697 Financial Statements</cp:keywords>
  <dc:description>Annual Financial Statements - Analysis C-2A - Analysis of Current Unrestricted Fund Expenditures - Total must agree with Exhibit C</dc:description>
  <cp:lastModifiedBy>Danita C King</cp:lastModifiedBy>
  <cp:lastPrinted>2019-08-02T15:35:35Z</cp:lastPrinted>
  <dcterms:created xsi:type="dcterms:W3CDTF">1999-07-27T20:04:28Z</dcterms:created>
  <dcterms:modified xsi:type="dcterms:W3CDTF">2020-03-05T21:25:13Z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369476919</vt:i4>
  </property>
  <property fmtid="{D5CDD505-2E9C-101B-9397-08002B2CF9AE}" pid="3" name="_EmailSubject">
    <vt:lpwstr>LSUA:  C-1, C-2A, C-2B</vt:lpwstr>
  </property>
  <property fmtid="{D5CDD505-2E9C-101B-9397-08002B2CF9AE}" pid="4" name="_AuthorEmail">
    <vt:lpwstr>randallw@lsua.edu</vt:lpwstr>
  </property>
  <property fmtid="{D5CDD505-2E9C-101B-9397-08002B2CF9AE}" pid="5" name="_AuthorEmailDisplayName">
    <vt:lpwstr>Randal Williamson</vt:lpwstr>
  </property>
  <property fmtid="{D5CDD505-2E9C-101B-9397-08002B2CF9AE}" pid="6" name="_PreviousAdHocReviewCycleID">
    <vt:i4>1615302032</vt:i4>
  </property>
  <property fmtid="{D5CDD505-2E9C-101B-9397-08002B2CF9AE}" pid="7" name="_ReviewingToolsShownOnce">
    <vt:lpwstr/>
  </property>
</Properties>
</file>